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SERVICE WEB\Nouveau element de contenu\DPE\"/>
    </mc:Choice>
  </mc:AlternateContent>
  <bookViews>
    <workbookView xWindow="0" yWindow="0" windowWidth="28800" windowHeight="12435"/>
  </bookViews>
  <sheets>
    <sheet name="DASCOM 2022-2025" sheetId="1" r:id="rId1"/>
    <sheet name="CALENDRIER D'EXECUTION" sheetId="2" r:id="rId2"/>
    <sheet name="EXECUTION DOMAINES D'ACTIONS" sheetId="3" r:id="rId3"/>
    <sheet name="MATRICE DES RISQUES" sheetId="4" r:id="rId4"/>
  </sheets>
  <externalReferences>
    <externalReference r:id="rId5"/>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3" l="1"/>
  <c r="F9" i="3"/>
  <c r="E9" i="3"/>
  <c r="D9" i="3"/>
  <c r="C9" i="3"/>
  <c r="G5" i="3"/>
  <c r="G6" i="3"/>
  <c r="G7" i="3"/>
  <c r="G8" i="3"/>
  <c r="T204" i="2"/>
  <c r="T202" i="2" s="1"/>
  <c r="T203" i="2"/>
  <c r="T196" i="2"/>
  <c r="T195" i="2"/>
  <c r="T190" i="2"/>
  <c r="T187" i="2"/>
  <c r="T186" i="2"/>
  <c r="T185" i="2"/>
  <c r="T172" i="2"/>
  <c r="T170" i="2"/>
  <c r="T161" i="2"/>
  <c r="T160" i="2"/>
  <c r="T159" i="2"/>
  <c r="T157" i="2"/>
  <c r="T153" i="2"/>
  <c r="T152" i="2"/>
  <c r="T151" i="2"/>
  <c r="T150" i="2"/>
  <c r="T147" i="2"/>
  <c r="T144" i="2"/>
  <c r="T143" i="2"/>
  <c r="T142" i="2"/>
  <c r="T119" i="2"/>
  <c r="T116" i="2"/>
  <c r="T115" i="2"/>
  <c r="T114" i="2"/>
  <c r="T113" i="2"/>
  <c r="T112" i="2"/>
  <c r="T111" i="2"/>
  <c r="T108" i="2"/>
  <c r="T107" i="2"/>
  <c r="T103" i="2"/>
  <c r="T102" i="2"/>
  <c r="T100" i="2" s="1"/>
  <c r="T98" i="2"/>
  <c r="T97" i="2"/>
  <c r="T95" i="2" s="1"/>
  <c r="T89" i="2"/>
  <c r="T84" i="2"/>
  <c r="T81" i="2"/>
  <c r="T80" i="2"/>
  <c r="T79" i="2"/>
  <c r="T78" i="2" s="1"/>
  <c r="T77" i="2"/>
  <c r="T76" i="2"/>
  <c r="T75" i="2"/>
  <c r="T74" i="2"/>
  <c r="T73" i="2"/>
  <c r="T72" i="2"/>
  <c r="T64" i="2"/>
  <c r="T57" i="2"/>
  <c r="T51" i="2"/>
  <c r="T45" i="2"/>
  <c r="T39" i="2"/>
  <c r="T32" i="2"/>
  <c r="T22" i="2"/>
  <c r="T8" i="2"/>
  <c r="F204" i="1"/>
  <c r="F207" i="1" s="1"/>
  <c r="F196" i="1"/>
  <c r="F192" i="1"/>
  <c r="F186" i="1"/>
  <c r="F183" i="1"/>
  <c r="F179" i="1"/>
  <c r="F175" i="1"/>
  <c r="F171" i="1"/>
  <c r="F200" i="1" s="1"/>
  <c r="F163" i="1"/>
  <c r="F157" i="1"/>
  <c r="F153" i="1"/>
  <c r="F149" i="1"/>
  <c r="F143" i="1"/>
  <c r="F167" i="1" s="1"/>
  <c r="F121" i="1"/>
  <c r="F138" i="1" s="1"/>
  <c r="F111" i="1"/>
  <c r="F106" i="1"/>
  <c r="F101" i="1"/>
  <c r="F96" i="1"/>
  <c r="F85" i="1"/>
  <c r="F91" i="1" s="1"/>
  <c r="F79" i="1"/>
  <c r="F71" i="1"/>
  <c r="F63" i="1"/>
  <c r="F56" i="1"/>
  <c r="F50" i="1"/>
  <c r="F44" i="1"/>
  <c r="F38" i="1"/>
  <c r="F31" i="1"/>
  <c r="F21" i="1"/>
  <c r="F7" i="1"/>
  <c r="T184" i="2" l="1"/>
  <c r="T198" i="2" s="1"/>
  <c r="T110" i="2"/>
  <c r="T141" i="2"/>
  <c r="T165" i="2" s="1"/>
  <c r="G9" i="3"/>
  <c r="T155" i="2"/>
  <c r="T71" i="2"/>
  <c r="T90" i="2" s="1"/>
  <c r="T105" i="2"/>
  <c r="F208" i="1"/>
  <c r="T136" i="2" l="1"/>
  <c r="T206" i="2" s="1"/>
</calcChain>
</file>

<file path=xl/comments1.xml><?xml version="1.0" encoding="utf-8"?>
<comments xmlns="http://schemas.openxmlformats.org/spreadsheetml/2006/main">
  <authors>
    <author>DPE</author>
  </authors>
  <commentList>
    <comment ref="B96" authorId="0" shapeId="0">
      <text>
        <r>
          <rPr>
            <b/>
            <sz val="9"/>
            <color indexed="81"/>
            <rFont val="Tahoma"/>
            <charset val="1"/>
          </rPr>
          <t>DPE:</t>
        </r>
        <r>
          <rPr>
            <sz val="9"/>
            <color indexed="81"/>
            <rFont val="Tahoma"/>
            <charset val="1"/>
          </rPr>
          <t xml:space="preserve">
</t>
        </r>
      </text>
    </comment>
  </commentList>
</comments>
</file>

<file path=xl/sharedStrings.xml><?xml version="1.0" encoding="utf-8"?>
<sst xmlns="http://schemas.openxmlformats.org/spreadsheetml/2006/main" count="1853" uniqueCount="725">
  <si>
    <r>
      <t xml:space="preserve">DOMAINE D'ACTIONS / ACTIONS </t>
    </r>
    <r>
      <rPr>
        <b/>
        <sz val="12"/>
        <color theme="1"/>
        <rFont val="Calibri"/>
        <family val="2"/>
        <scheme val="minor"/>
      </rPr>
      <t>/ ACTIVITES / TACHES</t>
    </r>
  </si>
  <si>
    <t>RÉSULTATS ATTENDUS</t>
  </si>
  <si>
    <t>PREUVES DE RÉALISATION</t>
  </si>
  <si>
    <t>RESPONSABLE ACTIVITÉ</t>
  </si>
  <si>
    <t>CALENDRIER</t>
  </si>
  <si>
    <t>COÛT</t>
  </si>
  <si>
    <t xml:space="preserve">  1 - MISE EN PLACE DU CADRE REGLEMENTAIRE </t>
  </si>
  <si>
    <t xml:space="preserve">  1-1 POURSUITE DE LA PRISE DES TEXTES REGLEMENTAIRES SUR LA MISE EN OEUVRE DE LA COMPTABILITE DES MATIERES</t>
  </si>
  <si>
    <t> 1-1-1 Relancer la prise des arrêtés de nomination des Gestionnaires du Patrimoine</t>
  </si>
  <si>
    <t>Prise des arrêtés de nomination des Gestionnaires du Patrimoine relancée</t>
  </si>
  <si>
    <t xml:space="preserve">Décharges des courriers de relance de nomination des Gestionnaires du Patrimoine </t>
  </si>
  <si>
    <t>Direction du Patrimoine de l’Etat</t>
  </si>
  <si>
    <r>
      <t> 01</t>
    </r>
    <r>
      <rPr>
        <b/>
        <vertAlign val="superscript"/>
        <sz val="11"/>
        <color theme="1"/>
        <rFont val="Times New Roman"/>
        <family val="1"/>
      </rPr>
      <t>er</t>
    </r>
    <r>
      <rPr>
        <b/>
        <sz val="11"/>
        <color theme="1"/>
        <rFont val="Times New Roman"/>
        <family val="1"/>
      </rPr>
      <t xml:space="preserve">Mars au 15 Avril 2022 </t>
    </r>
  </si>
  <si>
    <t>1-1-1-1 Rédiger les projets de courriers de relance de nomination des Gestionnaires du Patrimoine</t>
  </si>
  <si>
    <t>Projets de courriers de relance de nomination des Gestionnaires du Patrimoine rédigés</t>
  </si>
  <si>
    <t xml:space="preserve">Copies des projets de courriers de relance de nomination des Gestionnaires du Patrimoine </t>
  </si>
  <si>
    <t>Sous-direction de l’Evaluation de la Comptabilité des Matières</t>
  </si>
  <si>
    <r>
      <t>01</t>
    </r>
    <r>
      <rPr>
        <vertAlign val="superscript"/>
        <sz val="11"/>
        <color theme="1"/>
        <rFont val="Times New Roman"/>
        <family val="1"/>
      </rPr>
      <t>er</t>
    </r>
    <r>
      <rPr>
        <sz val="11"/>
        <color theme="1"/>
        <rFont val="Times New Roman"/>
        <family val="1"/>
      </rPr>
      <t xml:space="preserve"> au 09 Mars 2022</t>
    </r>
  </si>
  <si>
    <t>(exécutée)</t>
  </si>
  <si>
    <t xml:space="preserve">1-1-1-2 Transmettre au Directeur du Patrimoine de l’Etat les projets de  courriers de relance de nomination des Gestionnaires du Patrimoine  </t>
  </si>
  <si>
    <t>Projets de courriers de relance de nomination des Gestionnaires du Patrimoine transmis</t>
  </si>
  <si>
    <t>Copies de la fiche de transmission</t>
  </si>
  <si>
    <t>10 au 11 Mars 2022</t>
  </si>
  <si>
    <t xml:space="preserve">1-1-1-3 Transmettre au Directeur Général du Budget et des Finances les projets de courriers de relance de nomination des Gestionnaires du Patrimoine  </t>
  </si>
  <si>
    <t>Copie de la fiche de transmission</t>
  </si>
  <si>
    <t>14 au 17 Mars 2022</t>
  </si>
  <si>
    <t>1-1-1-4 Transmettre aux Ordonnateurs les courriers de relance de nomination des Gestionnaires du Patrimoine</t>
  </si>
  <si>
    <t>Courriers de relance transmis</t>
  </si>
  <si>
    <t>Copies des décharges des courriers</t>
  </si>
  <si>
    <t>Direction Générale du Budget et des Finances</t>
  </si>
  <si>
    <t>17 au 22 Mars 2022</t>
  </si>
  <si>
    <t>1-1-1-5 Rédiger le projet de Communication en Conseil des Ministres relatif aux nominations des Gestionnaires du Patrimoine</t>
  </si>
  <si>
    <t>Projet de Communication en Conseil des Ministres relatif aux nominations des Gestionnaires du Patrimoine rédigé</t>
  </si>
  <si>
    <t>Projet de Communication en Conseil des Ministres relatif aux nominations des Gestionnaires du Patrimoine disponible</t>
  </si>
  <si>
    <t>21 Mars au 15 Avril 2022</t>
  </si>
  <si>
    <t xml:space="preserve">1-1-1-6 Transmettre au Directeur du Patrimoine de l’Etat le projet de Communication en Conseil des Ministres relatif aux nominations des Gestionnaires du Patrimoine </t>
  </si>
  <si>
    <t>Projet de Communication en Conseil des Ministres relatif aux nominations des Gestionnaires du Patrimoine transmis au Directeur du Patrimoine de l’Etat</t>
  </si>
  <si>
    <t>Copie de la CCM + Note de transmission du Sous-directeur de l’Evaluation de la Comptabilité des Matières au DPE</t>
  </si>
  <si>
    <t>04 au 06 Avril 2022</t>
  </si>
  <si>
    <t xml:space="preserve">1-1-1-7 Transmettre au Directeur Général du Budget et des Finances le projet de Communication en Conseil des Ministres relatif aux nominations des Gestionnaires du Patrimoine </t>
  </si>
  <si>
    <t>Projet de Communication en Conseil des Ministres relatif aux nominations des Gestionnaires du Patrimoine transmis au Directeur Général du Budget et des Finances</t>
  </si>
  <si>
    <t>Copie de la CCM + Soit transmis du DPE disponible</t>
  </si>
  <si>
    <t>06 au 08 Avril 2022</t>
  </si>
  <si>
    <t>1-1-1-8 Transmettre au Ministre en charge du Budget la note transmettant le projet de Communication en Conseil des Ministres relatif aux nominations des Gestionnaires du Patrimoine</t>
  </si>
  <si>
    <t>Projet de Communication en Conseil des Ministres relatif aux nominations des Gestionnaires du Patrimoine transmis au Ministre en charge du Budget</t>
  </si>
  <si>
    <t>Note de transmission</t>
  </si>
  <si>
    <t>11 au 15 Avril 2022</t>
  </si>
  <si>
    <r>
      <t> </t>
    </r>
    <r>
      <rPr>
        <b/>
        <sz val="11"/>
        <color theme="1"/>
        <rFont val="Times New Roman"/>
        <family val="1"/>
      </rPr>
      <t>1-1-2 Réviser les trois textes régissant  la mise en œuvre de la Comptabilité des Matières (le décret n°2018-928 du 12 décembre 2018 portant Comptabilité des Matières ; le décret n°2019-924 du 06 novembre 2019 portant statut du Gestionnaire du Patrimoine ; l’arrêté interministériel n°353/MPMBPE/MEF/MEMDEF/MINEF/MINADER/MCLU/MCI/MENUP du 04 mars 2020 portant procédures de gestion des matières)</t>
    </r>
  </si>
  <si>
    <t>Textes régissant la mise en œuvre de la Comptabilité des Matières révisés</t>
  </si>
  <si>
    <t>Projets de textes révisés disponibles et transmis</t>
  </si>
  <si>
    <t>Comité Technique de la Comptabilité des Matières</t>
  </si>
  <si>
    <t>03 Juillet au 30 Novembre 2023</t>
  </si>
  <si>
    <t xml:space="preserve">1-1-2-1 Identifier les incohérences ou les articles à modifier dans les trois textes sur la mise en œuvre de la Comptabilité des Matières </t>
  </si>
  <si>
    <t>Incohérences ou articles à modifier identifiés</t>
  </si>
  <si>
    <t xml:space="preserve">Copie du document des incohérences ou articles à modifier disponible </t>
  </si>
  <si>
    <t>03 au 31 Juillet 2023</t>
  </si>
  <si>
    <t>1-1-2-2 Rédiger l’exposé des motifs et les avant-projets de textes modificatifs sur la mise en œuvre de la Comptabilité des Matières</t>
  </si>
  <si>
    <t>Exposé des motifs et avant-projets de textes modificatifs sur la mise en œuvre de la Comptabilité des Matières rédigés</t>
  </si>
  <si>
    <t>Copies de l’exposé des motifs et avant-projets de textes modificatifs sur la mise en œuvre de la Comptabilité des Matières disponibles</t>
  </si>
  <si>
    <r>
      <t>01</t>
    </r>
    <r>
      <rPr>
        <vertAlign val="superscript"/>
        <sz val="11"/>
        <color theme="1"/>
        <rFont val="Times New Roman"/>
        <family val="1"/>
      </rPr>
      <t>er</t>
    </r>
    <r>
      <rPr>
        <sz val="11"/>
        <color theme="1"/>
        <rFont val="Times New Roman"/>
        <family val="1"/>
      </rPr>
      <t xml:space="preserve"> au 14 Août 2023</t>
    </r>
  </si>
  <si>
    <t>1-1-2-3 Organiser des séances de validation technique des avant-projets de textes modificatifs sur la mise en œuvre de la Comptabilité des Matières</t>
  </si>
  <si>
    <t>Séances de validation technique des avant-projets de textes modificatifs régissant la Comptabilité des Matières organisées</t>
  </si>
  <si>
    <t>Comptes rendus des séances de validation technique des avant-projets de textes modificatifs disponibles</t>
  </si>
  <si>
    <t>21 Août au 21 Septembre 2023</t>
  </si>
  <si>
    <t>1-1-2-4 Organiser un séminaire de validation des avant-projets de textes modificatifs sur la mise en œuvre de la Comptabilité des Matières</t>
  </si>
  <si>
    <t>Séminaire de validation des avant-projets de textes modificatifs sur la mise en œuvre de la Comptabilité des Matières organisé</t>
  </si>
  <si>
    <t>Rapport final du séminaire de validation des avant-projets de textes modificatifs sur la mise en œuvre de la Comptabilité des Matières disponible</t>
  </si>
  <si>
    <t>23 au 26 Octobre 2023</t>
  </si>
  <si>
    <t>1-1-2-5 Transmettre au Directeur du Patrimoine de l’Etat les projets de textes modificatifs sur la mise en œuvre de la Comptabilité des Matières</t>
  </si>
  <si>
    <t>Note des projets de textes modificatifs sur la mise en œuvre de la Comptabilité des Matières transmise</t>
  </si>
  <si>
    <t>Copie de la note de transmission au DPE disponible</t>
  </si>
  <si>
    <r>
      <t xml:space="preserve"> </t>
    </r>
    <r>
      <rPr>
        <sz val="11"/>
        <color theme="1"/>
        <rFont val="Times New Roman"/>
        <family val="1"/>
      </rPr>
      <t>02 Novembre  2023</t>
    </r>
  </si>
  <si>
    <t>1-1-2-6 Transmettre au Directeur Général du Budget et des Finances les projets de textes modificatifs sur la mise en œuvre de la Comptabilité des Matières</t>
  </si>
  <si>
    <t>Copie de la note de transmission au DGBF disponible</t>
  </si>
  <si>
    <t>1-1-2-7 Transmettre au Ministre en charge du Budget et des Finances  la note transmettant les projets de textes modificatifs sur la mise en œuvre de la Comptabilité des Matières</t>
  </si>
  <si>
    <t>Copie de la note de transmission au Ministre disponible</t>
  </si>
  <si>
    <t>09 au 30 Novembre 2023</t>
  </si>
  <si>
    <t>1-1-3 Examiner le cadre réglementaire et institutionnel de gestion des matières dans les Collectivités Territoriales et Districts Autonomes</t>
  </si>
  <si>
    <t>Textes réglementaires de gestion de la Comptabilité des Matières dans les Collectivités Territoriales et Districts Autonomes examinés</t>
  </si>
  <si>
    <t>Copie des textes réglementaires disponibles</t>
  </si>
  <si>
    <t>Comité Technique de la Comptabilité des Matières / Collecttivités Territoriales et Districts Autonomes</t>
  </si>
  <si>
    <t>01 Juin 2023 au 29 Mars 2024</t>
  </si>
  <si>
    <t>1-1-3-1 Analyser les textes régissant la gestion des matières dans les Collectivités Territoriales et Districts Autonomes</t>
  </si>
  <si>
    <t>Textes régissant la gestion des matières dans les Collectivités Territoriales  et Districts Autonomes analysés</t>
  </si>
  <si>
    <t>Rapport d’analyse des textes régissant la gestion des matières dans les Collectivités Territoriales et Districts Autonomes</t>
  </si>
  <si>
    <t>Comité Technique de la Comptabilité des Matières / Collectivités Territoriales  et Districts Autonomes</t>
  </si>
  <si>
    <t>01 Juin au 31 Août 2023</t>
  </si>
  <si>
    <t>1-1-3-2 Proposer des projets de textes de gestion des matières dans les Collectivités Territoriales et Districts Autonomes</t>
  </si>
  <si>
    <t>Projets de textes de gestion des matières dans les Collectivités Territoriales  et Districts Autonomes proposés</t>
  </si>
  <si>
    <t>Projets de textes de gestion des matières dans les Collectivités Territoriales  et Districts Autonomes disponibles</t>
  </si>
  <si>
    <r>
      <t>01</t>
    </r>
    <r>
      <rPr>
        <vertAlign val="superscript"/>
        <sz val="11"/>
        <color theme="1"/>
        <rFont val="Times New Roman"/>
        <family val="1"/>
      </rPr>
      <t xml:space="preserve">er </t>
    </r>
    <r>
      <rPr>
        <sz val="11"/>
        <color theme="1"/>
        <rFont val="Times New Roman"/>
        <family val="1"/>
      </rPr>
      <t>Septembre au 31 Octobre 2023</t>
    </r>
  </si>
  <si>
    <t>1-1-3-3 Organiser des  séances de validation en plénière des projets de textes de gestion des matières dans les Collectivités Territoriales  et Districts Autonomes</t>
  </si>
  <si>
    <t>Séances de validation en plénière des projets de textes de gestion des matières dans les Collectivités Territoriales  et Districts Autonomes organisées</t>
  </si>
  <si>
    <t>Comité élargi de la Comptabilité des Matières / Collectivités Territoriales  et Districts Autonomes</t>
  </si>
  <si>
    <t>02 Novembre 2023 au 29 Février 2024</t>
  </si>
  <si>
    <t>1-1-3-4 Transmettre au Directeur du Patrimoine de l’Etat les projets de textes relatifs à la gestion des matières dans les Collectivités Territoriales et Districts Autonomes</t>
  </si>
  <si>
    <t>Projets de textes relatifs à la gestion des matières dans les Collectivités Territoriales  et Districts Autonomes transmis</t>
  </si>
  <si>
    <t>Soit transmis disponible</t>
  </si>
  <si>
    <t>29 Février au 29 Mars 2024</t>
  </si>
  <si>
    <t>1-1-3-5 Transmettre au Directeur Général du Budget et des Finances la note transmettant les projets de textes relatifs à la gestion des matières dans les Collectivités Territoriales et Districts Autonomes</t>
  </si>
  <si>
    <t>1-1-3-6 Transmettre au Ministre en charge du Budget et des Finances la note transmettant les projets de textes relatifs à la gestion des matières dans les Collectivités Territoriales et Districts Autonomes</t>
  </si>
  <si>
    <t>Note de transmission disponible</t>
  </si>
  <si>
    <t> 1-1-4 Élaborer le projet de texte portant mise en place de la commission de réception des matières</t>
  </si>
  <si>
    <t>Projet de texte portant mise en place de la commission de réception des matières transmis</t>
  </si>
  <si>
    <t> Note de transmission du projet de texte</t>
  </si>
  <si>
    <t>02 Novembre 2022 au 31 Janvier 2023</t>
  </si>
  <si>
    <t>1-1-4-1 Rédiger le projet d’arrêté portant mise en place de la commission de réception des matières</t>
  </si>
  <si>
    <t>Projet d’arrêté portant mise en place de la commission de réception des matières rédigé</t>
  </si>
  <si>
    <t>Projet de texte disponible</t>
  </si>
  <si>
    <t>Exécutée</t>
  </si>
  <si>
    <t>1-1-4-2 Organiser des travaux de validation du projet d’arrêté portant mise en place de la commission de réception des matières</t>
  </si>
  <si>
    <t>Travaux de validation organisés</t>
  </si>
  <si>
    <t>Rapport des travaux disponible</t>
  </si>
  <si>
    <t>1-1-4-3 Transmettre au Directeur du Patrimoine de l’Etat le projet d’arrêté portant mise en place de la commission de réception des matières</t>
  </si>
  <si>
    <t>Projet d’arrêté portant mise en place de la commission de réception des matières transmis</t>
  </si>
  <si>
    <t xml:space="preserve"> 02 au 30 Novembre 2022 (exécutée) </t>
  </si>
  <si>
    <t>1-1-4-4 Transmettre au Directeur Général du  Budget et des Finances la note transmettant le projet d’arrêté portant mise en place de la commission de réception des matières</t>
  </si>
  <si>
    <t> 01 au 30 Décembre 2022</t>
  </si>
  <si>
    <t>1-1-4-5 Transmettre au Ministre en charge du Budget et du Portefeuille de l'Etat le projet d’arrêté portant mise en place de la commission de réception des matières</t>
  </si>
  <si>
    <t>02 au 31 Janvier 2023</t>
  </si>
  <si>
    <t>1-1-5 Élaborer le projet de texte portant seuil de patrimonialisation des matières</t>
  </si>
  <si>
    <t>Projet de texte portant seuil de patrimonialisation des matières élaboré</t>
  </si>
  <si>
    <t>Note de transmission du projet de texte disponible</t>
  </si>
  <si>
    <r>
      <t>1-1-5-1 Rédiger l'avant-projet d’arrêté portant seuil de patrimonialisation</t>
    </r>
    <r>
      <rPr>
        <b/>
        <sz val="11"/>
        <color theme="1"/>
        <rFont val="Times New Roman"/>
        <family val="1"/>
      </rPr>
      <t xml:space="preserve"> </t>
    </r>
    <r>
      <rPr>
        <sz val="11"/>
        <color theme="1"/>
        <rFont val="Times New Roman"/>
        <family val="1"/>
      </rPr>
      <t>des matières</t>
    </r>
  </si>
  <si>
    <r>
      <t>Avant-projet d’arrêté portant seuil de patrimonialisation</t>
    </r>
    <r>
      <rPr>
        <b/>
        <sz val="11"/>
        <color theme="1"/>
        <rFont val="Times New Roman"/>
        <family val="1"/>
      </rPr>
      <t xml:space="preserve"> </t>
    </r>
    <r>
      <rPr>
        <sz val="11"/>
        <color theme="1"/>
        <rFont val="Times New Roman"/>
        <family val="1"/>
      </rPr>
      <t>des matières</t>
    </r>
    <r>
      <rPr>
        <i/>
        <sz val="11"/>
        <color theme="1"/>
        <rFont val="Times New Roman"/>
        <family val="1"/>
      </rPr>
      <t xml:space="preserve"> rédigé</t>
    </r>
  </si>
  <si>
    <t>Avant-projet de texte disponible</t>
  </si>
  <si>
    <r>
      <t>1-1-5-2 Organiser une séance de validation technique de l'avant-projet d’arrêté portant seuil de patrimonialisation</t>
    </r>
    <r>
      <rPr>
        <b/>
        <sz val="11"/>
        <color theme="1"/>
        <rFont val="Times New Roman"/>
        <family val="1"/>
      </rPr>
      <t xml:space="preserve"> </t>
    </r>
    <r>
      <rPr>
        <sz val="11"/>
        <color theme="1"/>
        <rFont val="Times New Roman"/>
        <family val="1"/>
      </rPr>
      <t>des matières</t>
    </r>
  </si>
  <si>
    <t>Séance de validation technique organisée</t>
  </si>
  <si>
    <t>Compte rendu de la séance de validation technique disponible</t>
  </si>
  <si>
    <r>
      <t>1-1-5-3 Transmettre au Directeur du Patrimoine de l’Etat  l'avant-projet d’arrêté portant seuil de patrimonialisation</t>
    </r>
    <r>
      <rPr>
        <b/>
        <sz val="11"/>
        <color theme="1"/>
        <rFont val="Times New Roman"/>
        <family val="1"/>
      </rPr>
      <t xml:space="preserve"> </t>
    </r>
    <r>
      <rPr>
        <sz val="11"/>
        <color theme="1"/>
        <rFont val="Times New Roman"/>
        <family val="1"/>
      </rPr>
      <t>des matières</t>
    </r>
  </si>
  <si>
    <t>Avant-projet d’arrêté portant seuil de patrimonialisation des matières transmis</t>
  </si>
  <si>
    <t>02 au 30 Novembre 2022</t>
  </si>
  <si>
    <r>
      <t>1-1-5-4 Transmettre au Directeur Général du Budget et des Finances la note transmettant l'avant-projet d’arrêté portant seuil de patrimonialisation</t>
    </r>
    <r>
      <rPr>
        <b/>
        <sz val="11"/>
        <color theme="1"/>
        <rFont val="Times New Roman"/>
        <family val="1"/>
      </rPr>
      <t xml:space="preserve"> </t>
    </r>
    <r>
      <rPr>
        <sz val="11"/>
        <color theme="1"/>
        <rFont val="Times New Roman"/>
        <family val="1"/>
      </rPr>
      <t>des matières</t>
    </r>
  </si>
  <si>
    <r>
      <t>Avant-projet d’arrête portant seuil de patrimonialisation</t>
    </r>
    <r>
      <rPr>
        <b/>
        <sz val="11"/>
        <color theme="1"/>
        <rFont val="Times New Roman"/>
        <family val="1"/>
      </rPr>
      <t xml:space="preserve"> </t>
    </r>
    <r>
      <rPr>
        <sz val="11"/>
        <color theme="1"/>
        <rFont val="Times New Roman"/>
        <family val="1"/>
      </rPr>
      <t>des matières</t>
    </r>
    <r>
      <rPr>
        <i/>
        <sz val="11"/>
        <color theme="1"/>
        <rFont val="Times New Roman"/>
        <family val="1"/>
      </rPr>
      <t xml:space="preserve"> transmis</t>
    </r>
  </si>
  <si>
    <t>01 au 30 Décembre 2022</t>
  </si>
  <si>
    <r>
      <t>1-1-5-5 Transmettre aux Ministres concernés la note transmettant le projet d’arrêté portant seuil de patrimonialisation</t>
    </r>
    <r>
      <rPr>
        <b/>
        <i/>
        <sz val="11"/>
        <color theme="1"/>
        <rFont val="Times New Roman"/>
        <family val="1"/>
      </rPr>
      <t xml:space="preserve"> </t>
    </r>
    <r>
      <rPr>
        <i/>
        <sz val="11"/>
        <color theme="1"/>
        <rFont val="Times New Roman"/>
        <family val="1"/>
      </rPr>
      <t>des matières</t>
    </r>
  </si>
  <si>
    <t>Projet d’arrêté portant seuil de patrimonialisation des matières transmis</t>
  </si>
  <si>
    <t>Note de transmission du DGBF disponible</t>
  </si>
  <si>
    <t>1-1-6 Élaborer le projet d’arrêté portant désignation et attributions du Gestionnaire Centralisateur des Matières</t>
  </si>
  <si>
    <t>Projet d’arrêté portant désignation et attributions du Gestionnaire Centralisateur des Matières élaboré et transmis</t>
  </si>
  <si>
    <t>Note de transmission du projet d’arrêté disponible</t>
  </si>
  <si>
    <t>23 Mars au 14 Juillet 2023</t>
  </si>
  <si>
    <t>1-1-6-1 Rédiger l’avant-projet d’arrêté portant désignation et attributions du Gestionnaire Centralisateur des Matières</t>
  </si>
  <si>
    <r>
      <t xml:space="preserve">Avant-projet d’arrêté portant désignation et attributions </t>
    </r>
    <r>
      <rPr>
        <sz val="11"/>
        <color theme="1"/>
        <rFont val="Times New Roman"/>
        <family val="1"/>
      </rPr>
      <t>du G</t>
    </r>
    <r>
      <rPr>
        <i/>
        <sz val="11"/>
        <color theme="1"/>
        <rFont val="Times New Roman"/>
        <family val="1"/>
      </rPr>
      <t>estionnaire Centralisateur des Matières rédigé</t>
    </r>
  </si>
  <si>
    <t>Avant-projet d’arrêté disponible</t>
  </si>
  <si>
    <t>23 Mars au 07 Avril 2023</t>
  </si>
  <si>
    <t>1-1-6-2 Organiser une session technique de validation de l'avant-projet d’arrêté portant désignation et attributions du Gestionnaire Centralisateur des Matières en comité élargi</t>
  </si>
  <si>
    <t>Session technique de validation organisée</t>
  </si>
  <si>
    <t>Compte rendu de la session de validation disponible</t>
  </si>
  <si>
    <t>07 au 21 Avril 2023</t>
  </si>
  <si>
    <t>1-1-6-3 Transmettre au Directeur du Patrimoine de l’Etat l’avant-projet d’arrêté portant désignation et attributions du Gestionnaire Centralisateur des Matières</t>
  </si>
  <si>
    <t>Avant-projet d’arrêté portant désignation et attributions du Gestionnaire Centralisateur des Matières transmis</t>
  </si>
  <si>
    <t>Fiche de transmission disponible</t>
  </si>
  <si>
    <t>1-1-6-4 Transmettre au Directeur Général du Budget et des Finances l’avant-projet d’arrêté portant désignation et attributions du Gestionnaire Centralisateur des Matières</t>
  </si>
  <si>
    <t>1-1-6-5 Transmettre au Ministre en charge du Budget et du Portefeuille de l'Etat le projet d’arrêté portant désignation et attributions du Gestionnaire Centralisateur des Matières</t>
  </si>
  <si>
    <t>Projet d’arrêté portant désignation et attributions du Gestionnaire Centralisateur des Matières transmis</t>
  </si>
  <si>
    <t>14 Juin au 14 Juillet 2023</t>
  </si>
  <si>
    <t>1-1-7 Elaborer les projets d’arrêtés portant réforme des biens mobiliers de l’Etat et création de la commission de mise à disposition et de vente des biens mobiliers reformés</t>
  </si>
  <si>
    <t>Projets d’arrêtés portant réforme des biens mobiliers de l’Etat et création de la commission de mise à disposition et de vente des biens mobiliers reformés élaborés et transmis</t>
  </si>
  <si>
    <t>Note de transmission des projets d’arrêtés disponible</t>
  </si>
  <si>
    <t>30 Mars 2022 au 31 Janvier 2023</t>
  </si>
  <si>
    <t>1-1-7-1 Rédiger les avant-projets d’arrêtés portant réforme des biens mobiliers de l’Etat et création de la commission de mise à disposition et de vente des biens mobiliers reformés</t>
  </si>
  <si>
    <t>Avant-projets d’arrêtés portant réforme des biens mobiliers de l’Etat  et création de la commission de mise à disposition et de vente des biens mobiliers reformés rédigés</t>
  </si>
  <si>
    <t>Avant-projets de texte disponibles</t>
  </si>
  <si>
    <t>(Responsable activité) Sous-direction du Patrimoine et du Suivi des Achats  / (Contributeurs) Direction de la Comptabilité Publique - Direction de la Réglémentation et de la Modernisation de la Gestion Budgétaire</t>
  </si>
  <si>
    <t>30 mars au 30 juin 2022                    Exécutée</t>
  </si>
  <si>
    <t>1-1-7-2 Organiser des sessions de pré-validation des avant-projets d’arrêtés portant réforme des biens mobiliers de l’Etat et création de la commission de mise à disposition et de vente des biens reformés en Comité Technique</t>
  </si>
  <si>
    <t>Sessions de pré-validations organisées</t>
  </si>
  <si>
    <t>Compte-rendus des sessions de pré-validation disponibles</t>
  </si>
  <si>
    <t>Comité technique</t>
  </si>
  <si>
    <t>1er juillet  au 30 septembre 2022</t>
  </si>
  <si>
    <t>1-1-7-3 Organiser un atelier de validation des avant-projets d’arrêtés portant réforme des biens mobiliers de l’Etat et création de la commission de mise à disposition et de vente des biens mobiliers reformés en comité élargi</t>
  </si>
  <si>
    <t>Atelier de validation organisé</t>
  </si>
  <si>
    <t>Rapport de l'atelier de validation disponible</t>
  </si>
  <si>
    <t>Sous-direction du Patrimoine et du Suivi des Achats</t>
  </si>
  <si>
    <t>13 au 16 décembre 2022</t>
  </si>
  <si>
    <t>1-1-7-4 Transmettre au Directeur du Patrimoine de l’Etat les avant-projets d’arrêtés portant réforme des biens mobiliers de l’Etat et création de la commission de mise à disposition et de vente des biens mobiliers reformés</t>
  </si>
  <si>
    <t>Avant-projets d’arrêtés portant réforme des biens mobiliers de l’Etat et création de la commission de mise à disposition et de vente des biens mobiliers reformés transmis</t>
  </si>
  <si>
    <t>1-1-7-5 Transmettre au Directeur Général du Budget et des Finances les avant-projets d’arrêtés portant réforme des biens mobiliers de l’Etat et création de la commission de mise à disposition et de vente des biens reformés</t>
  </si>
  <si>
    <t>Avant-projets d’arrêtés portant réforme des biens mobiliers de l’Etat et création de la commission de mise à disposition et de vente des biens reformés transmis</t>
  </si>
  <si>
    <t>1-1-7-6 Transmettre au Ministre en charge du Budget et du Portefeuille de l'Etat les projets d’arrêtés portant réforme des biens mobiliers de l’Etat et création de la commission de mise à disposition et de vente des biens mobiliers reformés</t>
  </si>
  <si>
    <t>Projets d’arrêtés portant réforme des biens mobiliers de l’Etat   et création de la commission de mise à disposition et de vente des biens mobiliers reformés transmis</t>
  </si>
  <si>
    <t>1-1-8 Elaborer les textes encadrant les conditions d’acquisition et de cession des biens immobiliers bâtis de l’Etat</t>
  </si>
  <si>
    <t>Textes encadrant les conditions d’acquisition et de cession des biens immobiliers bâtis de l’Etat élaborés</t>
  </si>
  <si>
    <t>Projets de textes encadrant les conditions d’acquisition et de cession des biens immobiliers bâtis de l’Etat disponibles</t>
  </si>
  <si>
    <t>SONAPIE</t>
  </si>
  <si>
    <t>02 novembre 2022 au 30 juin 2023</t>
  </si>
  <si>
    <t>1-1-8-1 Rédiger les avant-projets de textes encadrant les conditions d’acquisition et de cession des biens immobiliers bâtis de l’Etat</t>
  </si>
  <si>
    <t>Avant-projets de textes encadrant les conditions d’acquisition et de cession des biens immobiliers bâtis de l’Etat rédigés</t>
  </si>
  <si>
    <t>Avant-projets de textes encadrant les conditions d’acquisition et de cession des biens immobiliers bâtis de l’Etat disponibles</t>
  </si>
  <si>
    <t>1-1-8-2 Organiser des sessions de validation des avant-projets de textes encadrant les conditions d’acquisition et de cession des biens immobiliers bâtis de l’Etat</t>
  </si>
  <si>
    <t xml:space="preserve">Sessions de validation technique des avant-projets organisées </t>
  </si>
  <si>
    <t>Compte rendu de sessions de validation disponibles</t>
  </si>
  <si>
    <t>SONAPIE / Comité Technique de la Comptabilité des Matières</t>
  </si>
  <si>
    <t>1-1-8-3 Organiser un séminaire de validation des avant-projets de textes encadrant les conditions d’acquisition et de cession des biens immobiliers bâtis de l’Etat</t>
  </si>
  <si>
    <t>Séminaire de validation des avant-projets de textes encadrant les conditions d’acquisition et de cession des biens immobiliers bâtis de l’Etat organisé</t>
  </si>
  <si>
    <t>Rapport final du séminaire de validation des avant-projets de textes encadrant les conditions d’acquisition et de cession des biens immobiliers bâtis de l’Etat</t>
  </si>
  <si>
    <t>03 janvier au 31 mars 2023</t>
  </si>
  <si>
    <t>1-1-8-4 Transmettre au Ministre du Budget l’avant-projet de textes encadrant les conditions d’acquisition et de cession des biens immobiliers bâtis de l’Etat</t>
  </si>
  <si>
    <t>Avant-projets de textes encadrant les conditions d’acquisition et de cession des biens immobiliers bâtis de l’Etat transmis</t>
  </si>
  <si>
    <t>1-1-8-5 Transmettre au Directeur Général de La Construction de l'Architecture et de la Maintenance</t>
  </si>
  <si>
    <t>1-1-8-6 Transmettre au Ministre en charge de la Construction, du Logement et de l’Urbanisme  les projets de textes encadrant les conditions d’acquisition et de cession des biens immobiliers bâtis de l’Etat</t>
  </si>
  <si>
    <t>Projets de textes encadrant les conditions d’acquisition et de cession des biens immobiliers bâtis de l’Etat transmis</t>
  </si>
  <si>
    <t>1-1-9 Elaborer un projet d'arrêté portant nomenclature des biens de l'Etat</t>
  </si>
  <si>
    <t>Projet d'arrêté portant nomenclature des biens de l'Etat élaboré et transmis</t>
  </si>
  <si>
    <t>Note de transmission du projet d'arrêté portant nomenclature des biens de l'Etat disponible</t>
  </si>
  <si>
    <t>Direction du Patrimoine de l'Etat</t>
  </si>
  <si>
    <t>03 avril au 15 septembre 2023</t>
  </si>
  <si>
    <t>1-1-9-1 Rédiger l’avant-projet d’arrêté portant nomenclature des biens de l’Etat</t>
  </si>
  <si>
    <t>Avant-projet d’arrêté portant nomenclature des biens de l’Etat rédigé</t>
  </si>
  <si>
    <t>(Responsable activité) Direction du Patrimoine de l'Etat/ (Contributeurs) Direction de la Réglémentation et de la Modernisation de la Gestion Budgétaire - Directeion de la Comptabilité Publique</t>
  </si>
  <si>
    <t>03 au 28 avril 2023</t>
  </si>
  <si>
    <t>1-1-9-2 Organiser des sessions de pré-validation technique de l’avant-projet d’arrêté portant nomenclature des biens de l’Etat en comité</t>
  </si>
  <si>
    <t>Comptes rendus des sessions de pré-validation du comité disponibles</t>
  </si>
  <si>
    <t>Comité Technique</t>
  </si>
  <si>
    <t>02 mai au 30 juin 2023</t>
  </si>
  <si>
    <t>1-1-9-3 Organiser un atelier de validation de l’avant-projet d’arrêté portant nomenclature des biens de l’Etat</t>
  </si>
  <si>
    <t>03 au 14 juillet 2023</t>
  </si>
  <si>
    <t>1-1-9-4 Transmettre au Directeur du Patrimoine de l’Etat l’avant-projet d’arrêté portant nomenclature des biens de l’Etat</t>
  </si>
  <si>
    <t>Avant-projet d’arrêté portant nomenclature des biens de l’Etat transmis</t>
  </si>
  <si>
    <t>Sous-direction de l'Evaluation de la Comptabilité des Matières</t>
  </si>
  <si>
    <t>1-1-9-5 Transmettre au Directeur Général du Budget et des Finances l’avant-projet d’arrêté portant nomenclature des biens de l'Etat</t>
  </si>
  <si>
    <t>1-1-9-6 Transmettre au Ministre en charge du Budget et du Portefeuille de l'Etat le projet d’arrêté portant nomenclature des biens de l’Etat</t>
  </si>
  <si>
    <t>Projet d’arrêté portant nomenclature des biens de l’Etat transmis</t>
  </si>
  <si>
    <t>1-1-10 Repertorier et examiner les textes encadrant les conditions d'acquisition des bien immobiliers non bâtis de l'Etat</t>
  </si>
  <si>
    <t>Textes encadrant les conditions d'acquisition des biens immobiliers non bâtis de l'Etat repertoriés et examinés</t>
  </si>
  <si>
    <t>Rapport final</t>
  </si>
  <si>
    <t>MCLU/DGUF</t>
  </si>
  <si>
    <t>03 janvier 2023 au 31 mars 2023</t>
  </si>
  <si>
    <t>1-1-10-1 Repertorier et examiner les textes encadrant les conditions d’acquisition du foncier urbain de l’Etat</t>
  </si>
  <si>
    <t>Textes encadrant les conditions d’acquisition du foncier urbain de l’Etat  repertoriés et examinés</t>
  </si>
  <si>
    <t>Textes encadrant les conditions d’acquisition du foncier urbain de l’Etat disponibles</t>
  </si>
  <si>
    <t>MCLU / DGUF / SETAM / SEREFGPE / AGEF / DTC / DDU/GP/DU</t>
  </si>
  <si>
    <t>03 au 31 janvier 2023</t>
  </si>
  <si>
    <t xml:space="preserve">1-1-10-2 Organiser des sessions de proposition de textes encadrant les conditions d’acquisition du foncier urbain de l’Etat </t>
  </si>
  <si>
    <t>Sessions de validation technique des textes organisées</t>
  </si>
  <si>
    <t>Comptes rendus des sessions de validation disponibles</t>
  </si>
  <si>
    <t>01 au 31 mars 2023</t>
  </si>
  <si>
    <t xml:space="preserve">1-1-10-3 Organiser un séminaire de validation des textes </t>
  </si>
  <si>
    <t>Séminaire de validation des textes organisé</t>
  </si>
  <si>
    <t>Rapport final du séminaire de validation des textes disponible</t>
  </si>
  <si>
    <t>01 au 28 novembre 2023</t>
  </si>
  <si>
    <t>1-2 PRESTATION DE SERMENT DES GESTIONNAIRES DU PATRIMOINE</t>
  </si>
  <si>
    <t> 1-2-1 Organiser la cérémonie de prestation de serment des Gestionnaires du Patrimoine</t>
  </si>
  <si>
    <t>Cérémonie de prestation de serment des Gestionnaires du Patrimoine organisée</t>
  </si>
  <si>
    <t>Compte rendu de la cérémonie de prestation de serment disponible</t>
  </si>
  <si>
    <t xml:space="preserve">Cour des Comptes / Direction du Patrimoine de l’Etat </t>
  </si>
  <si>
    <r>
      <t>01</t>
    </r>
    <r>
      <rPr>
        <b/>
        <vertAlign val="superscript"/>
        <sz val="11"/>
        <color theme="1"/>
        <rFont val="Times New Roman"/>
        <family val="1"/>
      </rPr>
      <t>er</t>
    </r>
    <r>
      <rPr>
        <b/>
        <sz val="11"/>
        <color theme="1"/>
        <rFont val="Times New Roman"/>
        <family val="1"/>
      </rPr>
      <t xml:space="preserve"> Juin au 30 Decembre 2022</t>
    </r>
  </si>
  <si>
    <t xml:space="preserve"> 1-2-1-1 Adresser un courrier à la Cour des Comptes pour connaitre les modalités de prestation de serment </t>
  </si>
  <si>
    <t> Courrier rédigé, signé et adressé</t>
  </si>
  <si>
    <t> Copie de la décharge de courrier adressé disponible</t>
  </si>
  <si>
    <r>
      <t> 01</t>
    </r>
    <r>
      <rPr>
        <vertAlign val="superscript"/>
        <sz val="11"/>
        <color theme="1"/>
        <rFont val="Times New Roman"/>
        <family val="1"/>
      </rPr>
      <t>er</t>
    </r>
    <r>
      <rPr>
        <sz val="11"/>
        <color theme="1"/>
        <rFont val="Times New Roman"/>
        <family val="1"/>
      </rPr>
      <t xml:space="preserve"> au 30 Juin 2022 Exécutée </t>
    </r>
  </si>
  <si>
    <t> 1-2-1-2 Mettre en place un comité d’organisation de la cérémonie de prestation de serment</t>
  </si>
  <si>
    <t> Comité d’organisation de la cérémonie de prestation de serment mis en place</t>
  </si>
  <si>
    <t> Liste des membres du comité d’organisation disponible</t>
  </si>
  <si>
    <t>Cour des Comptes / Direction du Patrimoine de l’Etat</t>
  </si>
  <si>
    <t> 1-2-1-3 Déterminer la date de prestation de serment</t>
  </si>
  <si>
    <t>Date de la prestation de serment déterminée</t>
  </si>
  <si>
    <t> Date connue</t>
  </si>
  <si>
    <t xml:space="preserve">Cour des Comptes / Direction du Patrimoine de l’Etat </t>
  </si>
  <si>
    <t>1-2-1-4 Adresser des lettres d’invitation aux Gestionnaires du Patrimoine pour la prestation de serment</t>
  </si>
  <si>
    <t>Courriers adressés et transmis</t>
  </si>
  <si>
    <t>Décharges des courriers adressés</t>
  </si>
  <si>
    <t> 1-2-1-5 Organiser la cérémonie de prestation de serment</t>
  </si>
  <si>
    <t>Cérémonie de prestation de serment organisée</t>
  </si>
  <si>
    <t>Rapport de prestation de serment disponible</t>
  </si>
  <si>
    <t>01 au 30 décembre 2022</t>
  </si>
  <si>
    <t>COÛT TOTAL 1 (MISE EN PLACE DU CADRE REGLEMENTAIRE )</t>
  </si>
  <si>
    <t xml:space="preserve">  2 - CONCEPTION DES OUTILS DE GESTION DE LA COMPTABILITE DES MATIERES</t>
  </si>
  <si>
    <t xml:space="preserve">  2-1 POURSUITE DE L’ELABORATION DES DOCUMENTS DE LA TENUE DE LA COMPTABILITÉ DES MATIÈRES</t>
  </si>
  <si>
    <t xml:space="preserve"> 2-1-1 Élaborer les documents de gestion des biens immeubles non bâtis </t>
  </si>
  <si>
    <t xml:space="preserve">Documents de gestion des biens immeubles non bâtis élaborés </t>
  </si>
  <si>
    <t>Copies des documents de gestion des biens immeubles non bâtis disponibles</t>
  </si>
  <si>
    <t xml:space="preserve">       Direction du Patrimoine de l'Etat (Responsable activité) /                       [Contributeur  (Comité Technique de la Comptabilité des Matières / MCLU / DGUF / MEMADER)] </t>
  </si>
  <si>
    <t xml:space="preserve">2-1-1-1 Finaliser les documents de gestion des biens immeubles non bâtis
</t>
  </si>
  <si>
    <t>Documents de gestions des biens immeubles non bâtis finalisés</t>
  </si>
  <si>
    <t>Projets de documents de gestion disponibles</t>
  </si>
  <si>
    <t xml:space="preserve">  Direction du Patrimoine de l'Etat (Responsable activité) /            [Contributeurs (Comité Technique de la Comptabilité des Matières / MCLU / DGUF / MEMADER /AGEF)]   </t>
  </si>
  <si>
    <t>2-1-1-2 Organiser des séances de validation par le Comité Technique de la Comptabilité des Matières</t>
  </si>
  <si>
    <t>Documents de gestions des biens immeubles non bâtis validés par le Comité Techniquede la Comptabilité des Matières</t>
  </si>
  <si>
    <t>Projets de documents de gestion +PV de validation du Comité Technique de la Comptabilité des Matières</t>
  </si>
  <si>
    <t xml:space="preserve">Direction du Patrimoine de l'Etat </t>
  </si>
  <si>
    <t> 31 mars 2023</t>
  </si>
  <si>
    <t>2-1-1-3 Organiser des séances de validation des documents en plénière en Comité Elargi de la Comptabilité des Matières</t>
  </si>
  <si>
    <t>Documents de gestions des biens immeubles non bâtis validés par le Comité élargi de la Comptabilité des Matières</t>
  </si>
  <si>
    <t>Comptes-rendus de réunion disponibles</t>
  </si>
  <si>
    <r>
      <rPr>
        <sz val="11"/>
        <rFont val="Times New Roman"/>
        <family val="1"/>
      </rPr>
      <t xml:space="preserve"> Direction du Patrimoine de l'Etat (Responsable activité) /         [Contributeurs (</t>
    </r>
    <r>
      <rPr>
        <sz val="11"/>
        <color theme="1"/>
        <rFont val="Times New Roman"/>
        <family val="1"/>
      </rPr>
      <t xml:space="preserve">Comité Elargi de la Comptabilité des Matières / MCLU (DGUF) / MEMADER)]                 </t>
    </r>
  </si>
  <si>
    <r>
      <t> 31</t>
    </r>
    <r>
      <rPr>
        <sz val="11"/>
        <rFont val="Times New Roman"/>
        <family val="1"/>
      </rPr>
      <t xml:space="preserve"> mars 2023</t>
    </r>
  </si>
  <si>
    <t>2-1-1-4 Mettre à jour le cahier des charges du SIGESCOM</t>
  </si>
  <si>
    <t>Cahier des charges du SIGESCOM mis à jour</t>
  </si>
  <si>
    <t>Cahier des charges du SIGESCOM disponible</t>
  </si>
  <si>
    <t> 2-1-2 Élaborer les documents de gestion des sous-sols, gisements, carrières, plantations, forêts et plans d’eau</t>
  </si>
  <si>
    <t xml:space="preserve">Documents de gestion des sous-sols, gisements, carrières, plantations, forêts et plans d’eau élaborés </t>
  </si>
  <si>
    <t> Copies des documents de gestion des sous-sols, gisements, carrières, plantations, forêts et plans d’eau disponibles</t>
  </si>
  <si>
    <t>Direction du Patrimoine de l'Etat (Responsable activité) /                       [Contributeur (Comité Technique de la Comptabilité des Matières /  MINEF / MEMADER / MMPE)]</t>
  </si>
  <si>
    <t>01 Juin au 31 Octobre 2023</t>
  </si>
  <si>
    <r>
      <t xml:space="preserve">2-1-2-1  </t>
    </r>
    <r>
      <rPr>
        <i/>
        <sz val="11"/>
        <rFont val="Times New Roman"/>
        <family val="1"/>
      </rPr>
      <t>Finaliser les documents de gestion des sous-sols, gisements, carrières, plantations, forêts et plans d'eau</t>
    </r>
  </si>
  <si>
    <t>Documents de gestion des sous-sols, gisements, carrières, plantations, forêts et plans d'eau finalisés</t>
  </si>
  <si>
    <r>
      <rPr>
        <sz val="11"/>
        <rFont val="Times New Roman"/>
        <family val="1"/>
      </rPr>
      <t xml:space="preserve">Direction du Patrimoine l’Etat (Responsable d'activité) /               [Contributeurs (MINEF / MEMADER / MMPE)]  </t>
    </r>
    <r>
      <rPr>
        <sz val="11"/>
        <color rgb="FFFF0000"/>
        <rFont val="Times New Roman"/>
        <family val="1"/>
      </rPr>
      <t xml:space="preserve"> </t>
    </r>
  </si>
  <si>
    <r>
      <t>01</t>
    </r>
    <r>
      <rPr>
        <sz val="11"/>
        <color theme="1"/>
        <rFont val="Times New Roman"/>
        <family val="1"/>
      </rPr>
      <t xml:space="preserve"> Juin au 31 Octobre 2023</t>
    </r>
  </si>
  <si>
    <r>
      <t xml:space="preserve"> 2-1-2-2 </t>
    </r>
    <r>
      <rPr>
        <i/>
        <sz val="11"/>
        <rFont val="Times New Roman"/>
        <family val="1"/>
      </rPr>
      <t>Organiser des séances de validation par le Comité Technique de la Comptabilité des Matières</t>
    </r>
  </si>
  <si>
    <t>Documents de gestion des sous-sols, gisements, carrières, plantations, forêts et plans d'eau validés par le Comité de la Comptabilité des Matières</t>
  </si>
  <si>
    <t>Direction du Patrimoine l’Etat (Responsable d'activité) /               [Contributeurs (Comité Technique de la Comptabilité des Matières / MINEF / MEMADER / MMPE)]</t>
  </si>
  <si>
    <r>
      <t> 01</t>
    </r>
    <r>
      <rPr>
        <sz val="11"/>
        <color theme="1"/>
        <rFont val="Times New Roman"/>
        <family val="1"/>
      </rPr>
      <t xml:space="preserve"> Juin au 31 Octobre 2023</t>
    </r>
  </si>
  <si>
    <t xml:space="preserve"> 2-1-2-3 Organiser des séances de validation des documents en plénière</t>
  </si>
  <si>
    <t>Séances de travail organisées</t>
  </si>
  <si>
    <t>Comptes rendus de réunion disponibles</t>
  </si>
  <si>
    <r>
      <rPr>
        <sz val="11"/>
        <color rgb="FFFF0000"/>
        <rFont val="Times New Roman"/>
        <family val="1"/>
      </rPr>
      <t xml:space="preserve">  </t>
    </r>
    <r>
      <rPr>
        <sz val="11"/>
        <color theme="1"/>
        <rFont val="Times New Roman"/>
        <family val="1"/>
      </rPr>
      <t xml:space="preserve"> Direction du Patrimoine l’Etat (Responsable d'activité) /               [Contributeurs (Comité Technique de la Comptabilité des Matières / MINEF / MEMADER / MMPE)]</t>
    </r>
  </si>
  <si>
    <t>2-1-2-4 Mettre à jour le cahier des charges du SIGESCOM</t>
  </si>
  <si>
    <t> 2-1-3 Elaborer les documents de gestion des biens incorporels</t>
  </si>
  <si>
    <t>Documents de gestion des biens incorporels élaborés</t>
  </si>
  <si>
    <t>Copies de documents de gestion des biens incorporels</t>
  </si>
  <si>
    <t>Direction du Patrimoine l’Etat (Responsable d'activité) /               [Contributeurs (Comité Technique de la Comptabilité des Matières / MCI /  MICEN</t>
  </si>
  <si>
    <r>
      <t> </t>
    </r>
    <r>
      <rPr>
        <b/>
        <sz val="11"/>
        <rFont val="Times New Roman"/>
        <family val="1"/>
      </rPr>
      <t>01 Juin au 31 Octobre 2023</t>
    </r>
  </si>
  <si>
    <r>
      <t>2-1-3-1</t>
    </r>
    <r>
      <rPr>
        <i/>
        <sz val="11"/>
        <rFont val="Times New Roman"/>
        <family val="1"/>
      </rPr>
      <t>Finaliser les documents de gestion des biens incorporels</t>
    </r>
  </si>
  <si>
    <t>Documents de gestions des biens incorporels finalisés</t>
  </si>
  <si>
    <t>Direction du Patrimoine l’Etat (Responsable d'activité) /               [Contributeurs (MCI / MICEN)]</t>
  </si>
  <si>
    <r>
      <t xml:space="preserve">2-1-3-2 </t>
    </r>
    <r>
      <rPr>
        <i/>
        <sz val="11"/>
        <rFont val="Times New Roman"/>
        <family val="1"/>
      </rPr>
      <t>Organiser des séances de validation par le Comité Technique de la Comptabilité des Matières</t>
    </r>
  </si>
  <si>
    <t>Documents de gestions des biens incorporels validés par le Comité Technique de la Comptabilité des Matières</t>
  </si>
  <si>
    <r>
      <t>Direction du Patrimoine l’Etat (Responsable d'activité) /               [Contributeurs (MCI / MICEN)]</t>
    </r>
    <r>
      <rPr>
        <sz val="11"/>
        <color rgb="FFFF0000"/>
        <rFont val="Times New Roman"/>
        <family val="1"/>
      </rPr>
      <t xml:space="preserve"> </t>
    </r>
  </si>
  <si>
    <r>
      <t> 01</t>
    </r>
    <r>
      <rPr>
        <vertAlign val="superscript"/>
        <sz val="11"/>
        <color theme="1"/>
        <rFont val="Times New Roman"/>
        <family val="1"/>
      </rPr>
      <t>er</t>
    </r>
    <r>
      <rPr>
        <sz val="11"/>
        <color theme="1"/>
        <rFont val="Times New Roman"/>
        <family val="1"/>
      </rPr>
      <t xml:space="preserve"> Juin au 31 Octobre 2023</t>
    </r>
  </si>
  <si>
    <t xml:space="preserve">2-1-3-3 Organiser des séances de validation des documents en plénière en Comité Elargi </t>
  </si>
  <si>
    <t>Compte-rendu de réunion</t>
  </si>
  <si>
    <t>Direction du Patrimoine l’Etat (Responsable d'activité) /               [Contributeurs (Comité Technique de la Comptabilité des Matières / MCI / MICEN)]</t>
  </si>
  <si>
    <t>2-1-3-4 Mettre à jour le cahier des charges du SIGESCOM</t>
  </si>
  <si>
    <r>
      <t xml:space="preserve">2-1-4 Elaborer un projet </t>
    </r>
    <r>
      <rPr>
        <b/>
        <sz val="11"/>
        <rFont val="Times New Roman"/>
        <family val="1"/>
      </rPr>
      <t>de canevas</t>
    </r>
    <r>
      <rPr>
        <b/>
        <sz val="11"/>
        <color rgb="FFFF0000"/>
        <rFont val="Times New Roman"/>
        <family val="1"/>
      </rPr>
      <t xml:space="preserve"> </t>
    </r>
    <r>
      <rPr>
        <b/>
        <sz val="11"/>
        <color theme="1"/>
        <rFont val="Times New Roman"/>
        <family val="1"/>
      </rPr>
      <t>de rapport de gestion des matières de l'Ordonnateur</t>
    </r>
  </si>
  <si>
    <t>Projet de canevas de rapport de gestion des matières de l'Ordonnateur élaboré</t>
  </si>
  <si>
    <t>Projet de canevas de rapport de gestion des matières de l'Ordonnateur disponible</t>
  </si>
  <si>
    <t>16 novembre 2022 à fin avril 2023</t>
  </si>
  <si>
    <r>
      <t>2-1-4-1 Rédiger l’avant-projet</t>
    </r>
    <r>
      <rPr>
        <i/>
        <sz val="11"/>
        <rFont val="Times New Roman"/>
        <family val="1"/>
      </rPr>
      <t>de canevas</t>
    </r>
    <r>
      <rPr>
        <i/>
        <sz val="11"/>
        <color theme="1"/>
        <rFont val="Times New Roman"/>
        <family val="1"/>
      </rPr>
      <t>de rapport de gestion des matières de l'Ordonnateur</t>
    </r>
  </si>
  <si>
    <r>
      <t>Avant-projet</t>
    </r>
    <r>
      <rPr>
        <i/>
        <sz val="11"/>
        <rFont val="Times New Roman"/>
        <family val="1"/>
      </rPr>
      <t>de canevas</t>
    </r>
    <r>
      <rPr>
        <i/>
        <sz val="11"/>
        <color theme="1"/>
        <rFont val="Times New Roman"/>
        <family val="1"/>
      </rPr>
      <t xml:space="preserve"> de rapport de gestion des matières de l'Ordonnateur rédigé</t>
    </r>
  </si>
  <si>
    <r>
      <t>Avant-projet</t>
    </r>
    <r>
      <rPr>
        <i/>
        <sz val="11"/>
        <rFont val="Times New Roman"/>
        <family val="1"/>
      </rPr>
      <t xml:space="preserve"> de canevas</t>
    </r>
    <r>
      <rPr>
        <i/>
        <sz val="11"/>
        <color theme="1"/>
        <rFont val="Times New Roman"/>
        <family val="1"/>
      </rPr>
      <t xml:space="preserve"> de rapport de gestion des matières disponible</t>
    </r>
  </si>
  <si>
    <r>
      <t>Direction du Patrimoine l’Etat (Responsable d'activité) /               [Contributeurs (DRMGB</t>
    </r>
    <r>
      <rPr>
        <sz val="11"/>
        <rFont val="Times New Roman"/>
        <family val="1"/>
      </rPr>
      <t xml:space="preserve"> / Gestionnaires du Patrimoine)]</t>
    </r>
  </si>
  <si>
    <t>16 au 30 novembre 2022</t>
  </si>
  <si>
    <r>
      <t xml:space="preserve">2-1-4-2 Organiser des sessions de pré-validation technique de l’avant-projet </t>
    </r>
    <r>
      <rPr>
        <i/>
        <sz val="11"/>
        <color rgb="FFFF0000"/>
        <rFont val="Times New Roman"/>
        <family val="1"/>
      </rPr>
      <t xml:space="preserve"> </t>
    </r>
    <r>
      <rPr>
        <i/>
        <sz val="11"/>
        <rFont val="Times New Roman"/>
        <family val="1"/>
      </rPr>
      <t xml:space="preserve">de canevas </t>
    </r>
    <r>
      <rPr>
        <i/>
        <sz val="11"/>
        <color theme="1"/>
        <rFont val="Times New Roman"/>
        <family val="1"/>
      </rPr>
      <t>de rapport de gestion des matières de l'Ordonnateur en comité</t>
    </r>
  </si>
  <si>
    <t>Sessions de pré-validation organisées</t>
  </si>
  <si>
    <t>Comptes rendus des sessions de prévalidation du comité disponibles</t>
  </si>
  <si>
    <t>01 au 30 decembre 2022</t>
  </si>
  <si>
    <r>
      <t>2-1-4-3 Organiser un atelier de validation de l’avant-projet</t>
    </r>
    <r>
      <rPr>
        <i/>
        <sz val="11"/>
        <rFont val="Times New Roman"/>
        <family val="1"/>
      </rPr>
      <t>de canevas de</t>
    </r>
    <r>
      <rPr>
        <i/>
        <sz val="11"/>
        <color theme="1"/>
        <rFont val="Times New Roman"/>
        <family val="1"/>
      </rPr>
      <t xml:space="preserve"> rapport de gestion des matières de l'Ordonnateur</t>
    </r>
  </si>
  <si>
    <r>
      <t>2-1-4-4 Transmettre au Directeur du Patrimoine de l’Etat l’avant-projet</t>
    </r>
    <r>
      <rPr>
        <i/>
        <sz val="11"/>
        <rFont val="Times New Roman"/>
        <family val="1"/>
      </rPr>
      <t>de canevas de</t>
    </r>
    <r>
      <rPr>
        <i/>
        <sz val="11"/>
        <color theme="1"/>
        <rFont val="Times New Roman"/>
        <family val="1"/>
      </rPr>
      <t>rapport de gestion des matières de l'Ordonnateur</t>
    </r>
  </si>
  <si>
    <r>
      <t>Avant-projet</t>
    </r>
    <r>
      <rPr>
        <i/>
        <sz val="11"/>
        <rFont val="Times New Roman"/>
        <family val="1"/>
      </rPr>
      <t>de canevas</t>
    </r>
    <r>
      <rPr>
        <i/>
        <sz val="11"/>
        <color theme="1"/>
        <rFont val="Times New Roman"/>
        <family val="1"/>
      </rPr>
      <t>de rapport de gestion des matières de l'Ordonnateur transmis</t>
    </r>
  </si>
  <si>
    <t xml:space="preserve"> 30 Avril 2023</t>
  </si>
  <si>
    <r>
      <t>2-1-4-5 Transmettre au Directeur Général du Budget et des Finances l’avant-projet</t>
    </r>
    <r>
      <rPr>
        <i/>
        <sz val="11"/>
        <rFont val="Times New Roman"/>
        <family val="1"/>
      </rPr>
      <t xml:space="preserve">de canevas </t>
    </r>
    <r>
      <rPr>
        <i/>
        <sz val="11"/>
        <color theme="1"/>
        <rFont val="Times New Roman"/>
        <family val="1"/>
      </rPr>
      <t>de rapport de gestion des matières de l'Ordonnateur</t>
    </r>
  </si>
  <si>
    <r>
      <t>Avant-projet</t>
    </r>
    <r>
      <rPr>
        <i/>
        <sz val="11"/>
        <rFont val="Times New Roman"/>
        <family val="1"/>
      </rPr>
      <t xml:space="preserve">de canevas de rapport </t>
    </r>
    <r>
      <rPr>
        <i/>
        <sz val="11"/>
        <color theme="1"/>
        <rFont val="Times New Roman"/>
        <family val="1"/>
      </rPr>
      <t>de gestion des matières de l'Ordonnateur transmis</t>
    </r>
  </si>
  <si>
    <r>
      <t>2-1-4-6 Transmettre au Ministre en charge du Budget le projet</t>
    </r>
    <r>
      <rPr>
        <i/>
        <sz val="11"/>
        <rFont val="Times New Roman"/>
        <family val="1"/>
      </rPr>
      <t>de canevas</t>
    </r>
    <r>
      <rPr>
        <i/>
        <sz val="11"/>
        <color theme="1"/>
        <rFont val="Times New Roman"/>
        <family val="1"/>
      </rPr>
      <t>de rapport de gestion des matières de l'Ordonnateur</t>
    </r>
  </si>
  <si>
    <r>
      <t>Projet</t>
    </r>
    <r>
      <rPr>
        <i/>
        <sz val="11"/>
        <rFont val="Times New Roman"/>
        <family val="1"/>
      </rPr>
      <t>de canevas de rapport</t>
    </r>
    <r>
      <rPr>
        <i/>
        <sz val="11"/>
        <color theme="1"/>
        <rFont val="Times New Roman"/>
        <family val="1"/>
      </rPr>
      <t>de gestion des matières de l'Ordonnateur transmis</t>
    </r>
  </si>
  <si>
    <t xml:space="preserve">  2-2 AUTOMATISATION DE LA TENUE DE LA COMPTABILITE DES MATIERES</t>
  </si>
  <si>
    <t>2-2-1 Mettre en place un système informatique de gestion de la Comptabilité des Matières</t>
  </si>
  <si>
    <t>Système informatique de gestion de la Comptabilité des Matières mis en place</t>
  </si>
  <si>
    <t>Système informatique disponible</t>
  </si>
  <si>
    <t>Comité Technique /Direction des Systèmes d’Information Budgétaire</t>
  </si>
  <si>
    <t>03 Janvier 2022 au 28 Octobre 2023</t>
  </si>
  <si>
    <t>2-2-1-1 Elaborer l’avant-projet du cahier des charges du système informatique de gestion de la Comptabilité des matières</t>
  </si>
  <si>
    <r>
      <t> </t>
    </r>
    <r>
      <rPr>
        <i/>
        <sz val="11"/>
        <color theme="1"/>
        <rFont val="Times New Roman"/>
        <family val="1"/>
      </rPr>
      <t>Avant-projet du cahier des charges du système informatique de gestion de la Comptabilité des Matières élaboré</t>
    </r>
  </si>
  <si>
    <t> Avant-projet du cahier des charges du système informatique de gestion de la Comptabilité des Matières disponible</t>
  </si>
  <si>
    <t>Exécuté</t>
  </si>
  <si>
    <t>2-2-1-2 Organiser un atelier de validation de l’avant –projet du cahier des charges du système informatique</t>
  </si>
  <si>
    <r>
      <t> </t>
    </r>
    <r>
      <rPr>
        <i/>
        <sz val="11"/>
        <color theme="1"/>
        <rFont val="Times New Roman"/>
        <family val="1"/>
      </rPr>
      <t>Atelier de validation de l’avant –projet organisé</t>
    </r>
  </si>
  <si>
    <t> Rapport de l’atelier de validation</t>
  </si>
  <si>
    <t xml:space="preserve"> Direction du Patrimoine de l’Etat</t>
  </si>
  <si>
    <t>2-2-1-3 Transmettre au Directeur Générale du Budget et des Finances le projet de cahier des charges du système informatique de gestion des matières (Cahier des charges fonctionnel)</t>
  </si>
  <si>
    <r>
      <t> </t>
    </r>
    <r>
      <rPr>
        <i/>
        <sz val="11"/>
        <color theme="1"/>
        <rFont val="Times New Roman"/>
        <family val="1"/>
      </rPr>
      <t>Cahier des charges du système informatique de gestion des matières (Cahier des charges fonctionnel) transmis</t>
    </r>
  </si>
  <si>
    <t>2-2-1-4 Réaliser les études fonctionnelles et techniques du Système Informatique de Gestion de la Comptabilité des Matières</t>
  </si>
  <si>
    <t>Etudes fonctionnelles et techniques du Système Informatique de Gestion de la Comptabilité des Matières réalisée</t>
  </si>
  <si>
    <t>Projet de dossier de spécifications fonctionnelles et techniques disponible</t>
  </si>
  <si>
    <t>Direction des Systèmes d'Information Budgétaire</t>
  </si>
  <si>
    <t>2-2-1-5 Valider le projet de dossier de spécifications fonctionnelles et techniques</t>
  </si>
  <si>
    <t>Dossier de spécifications fonctionnelles et techniques validé</t>
  </si>
  <si>
    <t>Rapport de validation du projet de spécifications fonctionnelles et techniques validé disponible</t>
  </si>
  <si>
    <t>Le Comité Elargi de la Comptabilité des Matières /Direction des Systèmes d'Information Budgétaire</t>
  </si>
  <si>
    <r>
      <t xml:space="preserve">2-2-1-6-Concevoir et développer le SIGESCOM </t>
    </r>
    <r>
      <rPr>
        <i/>
        <sz val="11"/>
        <rFont val="Times New Roman"/>
        <family val="1"/>
      </rPr>
      <t>(Version 1)</t>
    </r>
  </si>
  <si>
    <r>
      <t xml:space="preserve">Solution SIGESCOM </t>
    </r>
    <r>
      <rPr>
        <i/>
        <sz val="11"/>
        <rFont val="Times New Roman"/>
        <family val="1"/>
      </rPr>
      <t>(Version 1)</t>
    </r>
    <r>
      <rPr>
        <i/>
        <sz val="11"/>
        <color theme="1"/>
        <rFont val="Times New Roman"/>
        <family val="1"/>
      </rPr>
      <t xml:space="preserve"> déployée sur la plateforme de tests</t>
    </r>
  </si>
  <si>
    <t>Captures d'écrans du SIGESCOM</t>
  </si>
  <si>
    <t>2-2-1-7 Réaliser les tests internes et corriger les éventuels dysfonctionnements constatés</t>
  </si>
  <si>
    <r>
      <t>Tests internes réalisés</t>
    </r>
    <r>
      <rPr>
        <i/>
        <sz val="11"/>
        <rFont val="Times New Roman"/>
        <family val="1"/>
      </rPr>
      <t>et éventuels dysfonctionnements constatés corrigés</t>
    </r>
  </si>
  <si>
    <t>Rapport de tests internes disponible</t>
  </si>
  <si>
    <t xml:space="preserve">2-2-1-8 Organiser un atelier de tests avec les acteurs (tests externes DGBF) </t>
  </si>
  <si>
    <t>Atelier de tests avec les acteurs organisé</t>
  </si>
  <si>
    <t>Rapports de tests et de l'atelier disponibles</t>
  </si>
  <si>
    <t>Direction du Patrimoine de l’Etat / Direction des Systèmes d'Information Budgétaire</t>
  </si>
  <si>
    <t>02 au 31 mai 2023</t>
  </si>
  <si>
    <t>2-2-1-9 Présenter le SIGESCOM au comité de Direction de la DGBF</t>
  </si>
  <si>
    <t>Réunion de présentation organisée</t>
  </si>
  <si>
    <t>Compte -rendu de la réunion de présentation</t>
  </si>
  <si>
    <t>2-2-1-10-Déployer le SIGESCOM sur la plateforme de production</t>
  </si>
  <si>
    <t>SIGESCOM déployé en production</t>
  </si>
  <si>
    <t>SIGESCOM déployé en production est fonctionnel</t>
  </si>
  <si>
    <t>Rapport de déploiement disponible</t>
  </si>
  <si>
    <t xml:space="preserve">2-2-1-11 Former les formateurs (DPE) du SIGESCOM </t>
  </si>
  <si>
    <t>Formateurs (DPE) du SIGESCOM formés</t>
  </si>
  <si>
    <t>TDR de l'atelier de formation disponible</t>
  </si>
  <si>
    <r>
      <t>Direction des Systèmes d'Information Budgétaire (Contributeur)</t>
    </r>
    <r>
      <rPr>
        <b/>
        <sz val="11"/>
        <rFont val="Times New Roman"/>
        <family val="1"/>
      </rPr>
      <t xml:space="preserve"> /</t>
    </r>
    <r>
      <rPr>
        <sz val="11"/>
        <rFont val="Times New Roman"/>
        <family val="1"/>
      </rPr>
      <t xml:space="preserve"> Direction du Patrimoine de l’Etat (Responsable activité)</t>
    </r>
  </si>
  <si>
    <t>Rapports de formation disponible</t>
  </si>
  <si>
    <t>Fiches de présence des participants disponible</t>
  </si>
  <si>
    <t>2-2-1-12 Assister les Formateurs (DPE) du SIGESCOM (en ligne ou par déplacement)</t>
  </si>
  <si>
    <t>Formateurs (DPE) du SIGESCOM (en ligne ou par déplacement) sont quotidiennement assistés</t>
  </si>
  <si>
    <t>Rapports d’assistance, fiches d'intervention, bilan annuel d'exploitation</t>
  </si>
  <si>
    <t>Direction des Systèmes d'Information Budgétaire (Contributeur) / Direction du Patrimoine de l’Etat (Responsable activité)</t>
  </si>
  <si>
    <t>COÛT TOTAL 2 (CONCEPTION DES OUTILS DE GESTION DE LA COMPTABILITE DES MATIERES)</t>
  </si>
  <si>
    <t xml:space="preserve">  3 – COMMUNICATION ET RENFORCEMENT DES CAPACITES</t>
  </si>
  <si>
    <t>3-1 COMMUNICATION ET RESTITUTIONS</t>
  </si>
  <si>
    <t> 3-1-1 Vulgariser les textes et toutes autres productions de documents et de supports liés à la gestion du patrimoine de l’État</t>
  </si>
  <si>
    <t>Textes et toutes autres productions de documents et de supports liés à la gestion du patrimoine de l’État vulgarisés</t>
  </si>
  <si>
    <t>Textes et toutes autres productions de documents et de supports liés à la gestion du patrimoine de l’État disponibles et diffusés</t>
  </si>
  <si>
    <t>1er mars 2023  au 31 Octobre 2025</t>
  </si>
  <si>
    <t>  3-1-1-1 Publier les documents sur des sites Web dédiés (DGBF, DGTCP, DPE, Ministères sectoriels…)</t>
  </si>
  <si>
    <t xml:space="preserve"> Documents publiés sur les sites Web dédiés </t>
  </si>
  <si>
    <t>Liens et captures d’écran des documents disponibles sur les sites Web</t>
  </si>
  <si>
    <r>
      <t>DPE (Responsable d'activité)</t>
    </r>
    <r>
      <rPr>
        <b/>
        <sz val="11"/>
        <rFont val="Times New Roman"/>
        <family val="1"/>
      </rPr>
      <t xml:space="preserve"> /</t>
    </r>
    <r>
      <rPr>
        <sz val="11"/>
        <rFont val="Times New Roman"/>
        <family val="1"/>
      </rPr>
      <t xml:space="preserve"> (Contributeurs) DGBF - DGTCP - Ministères sectoriels </t>
    </r>
  </si>
  <si>
    <t>1er mars 2023 au 31 octobre 2025</t>
  </si>
  <si>
    <t>  3-1-1-2 Réaliser et diffuser des spots et films institutionnels sur la gestion des biens de l’État et le Gestionnaire du Patrimoine</t>
  </si>
  <si>
    <t> Spots et films institutionnels sur la gestion des biens de l’État et le Gestionnaire du Patrimoine réaliséset diffusés</t>
  </si>
  <si>
    <t>  Spots et films institutionnels disponibles</t>
  </si>
  <si>
    <t> 3-1-1-3 Élaborer et diffuser des documents d’information sur la comptabilité des matières (revues, prospectus, bulletins, etc.)</t>
  </si>
  <si>
    <t> Documents d’information élaborés et diffusés</t>
  </si>
  <si>
    <t> Documents d’information disponibles</t>
  </si>
  <si>
    <t xml:space="preserve">  3-2 ORGANISATION DES SESSIONS DE FORMATION À L'ATTENTION DES ACTEURS CHARGES DE L’EXECUTON DE LA COMPTABILITE DES MATIERES </t>
  </si>
  <si>
    <t> 3-2-1 Organiser des sessions de formations de base à l’attention des Gestionnaires du Patrimoine non encore formés</t>
  </si>
  <si>
    <t> Sessions de formations de base organisées</t>
  </si>
  <si>
    <t> Rapport de formation de base des Gestionnaires du Patrimoine disponible, Liste de présence et TDR de formation</t>
  </si>
  <si>
    <t xml:space="preserve"> Direction du Patrimoine de l’Etat   (Responsable d'activité) / Institut des Finances (Contributeurs)</t>
  </si>
  <si>
    <t>2022 à 2025</t>
  </si>
  <si>
    <t> 3-2-1-1 Faire le point des Gestionnaires du Patrimoine non encore formés</t>
  </si>
  <si>
    <t>Point des Gestionnaires du patrimoine non encore formés connu</t>
  </si>
  <si>
    <t xml:space="preserve"> Nombre de gestionnaires du patrimoine non encore formés</t>
  </si>
  <si>
    <t> 2022 à 2025</t>
  </si>
  <si>
    <t>  3-2-1-2 Elaborer la programmation des formations des Gestionnaires du Patrimoine  non encore formés</t>
  </si>
  <si>
    <t> Programmation des formations élaborée</t>
  </si>
  <si>
    <t> Programmation des formations disponible</t>
  </si>
  <si>
    <t xml:space="preserve"> Direction du Patrimoine de l’Etat (Responsable d'activité) / Institut des Finances (Contributeurs)</t>
  </si>
  <si>
    <t>  3-2-1-3 Dispenser des formations aux Gestionnaires du Patrimoine non encore formés</t>
  </si>
  <si>
    <t> Formations dispensées</t>
  </si>
  <si>
    <t> Rapport de formationdisponible, TDR de formation</t>
  </si>
  <si>
    <t>3-2-2 Organiser des sessions de formation et de sensibilisation à l’attention des Ordonnateurs et des Gestionnaires de crédits sur la mise en œuvre de la Comptabilité des Matières</t>
  </si>
  <si>
    <t>Sessions  de formation et de sensibilisation à l’attention des Ordonnateurs et des Gestionnaires de crédits organisées</t>
  </si>
  <si>
    <t>Rapports d'activités disponibles</t>
  </si>
  <si>
    <t> 29 décembre 2023</t>
  </si>
  <si>
    <t>3-2-2-1 Elaborer la programmation de formation et de sensibilisation des Ordonnateurs et des Gestionnaires de crédits sur la mise en oeuvre de la comptabilité des matières</t>
  </si>
  <si>
    <t xml:space="preserve">        Programme des formations élaboré </t>
  </si>
  <si>
    <t xml:space="preserve">      Programme des formations disponible</t>
  </si>
  <si>
    <t> 3-2-2-2 Former et sensibiliser les Ordonnateurs et les Gestionnaires de crédits</t>
  </si>
  <si>
    <t> Ordonnateurs et Gestionnaires de crédits formés et sensibilisés</t>
  </si>
  <si>
    <t> Rapport de formation et de sensibilisation, TDR de formation, liste de présence disponibles</t>
  </si>
  <si>
    <t xml:space="preserve">    29 décembre 2023</t>
  </si>
  <si>
    <t>3-2-3 Former les  utilisateurs du Système Intégré de Gestion de la Comptabilité des Matières</t>
  </si>
  <si>
    <t>Utilisateurs du Système Intégré de Gestion de la Comptabilité des Matières (SIGESCOM) formés</t>
  </si>
  <si>
    <t>Rapports de formation disponibles</t>
  </si>
  <si>
    <t>2023 à 2025</t>
  </si>
  <si>
    <t>3-2-3-1 Elaborer la programmation de formation des utilisateurs du SIGESCOM</t>
  </si>
  <si>
    <t xml:space="preserve">Programme des formations élaboré </t>
  </si>
  <si>
    <t>Programme des formations disponible</t>
  </si>
  <si>
    <t>03 avril au 31 mai 2023</t>
  </si>
  <si>
    <t xml:space="preserve">3-2-3-2 Organiser des sessions de formation des utilisateurs du SIGESCOM </t>
  </si>
  <si>
    <t>Sessions de formation organisées</t>
  </si>
  <si>
    <t> Rapport de formation</t>
  </si>
  <si>
    <t>3-2-3-3 Déployer (créer les comptes et codes d'accès,vérifier l'accessibilité à l'application, assister et coacher les utilisateurs)le SIGESCOM dans les structures et services en charge de la gestion de la Comptabilité des Matières</t>
  </si>
  <si>
    <t>SIGESCOM déployé dans les structures et services en charge de la gestion de la Comptabilité des Matières</t>
  </si>
  <si>
    <t> Rapport de déploiement du SIGESCOM disponible</t>
  </si>
  <si>
    <t>02 mai 2023 au 31 octobre 2025</t>
  </si>
  <si>
    <t>3-2-4 Organiser des voyages d’études et de partage d’expériences à l’attention des membres du Comité Technique de la Comptabilité des Matières</t>
  </si>
  <si>
    <r>
      <t> </t>
    </r>
    <r>
      <rPr>
        <b/>
        <sz val="11"/>
        <color theme="1"/>
        <rFont val="Times New Roman"/>
        <family val="1"/>
      </rPr>
      <t>Voyages d’études et de partage d’expériences effectués</t>
    </r>
  </si>
  <si>
    <t>Rapports de mission disponibles</t>
  </si>
  <si>
    <t>La Direction du Patrimoine de l’Etat/ Comité technique</t>
  </si>
  <si>
    <t> 01 juillet 2022 au 31 octobre 2024</t>
  </si>
  <si>
    <t> 3-2-4-1 Elaborer le calendrier de voyage d'études et de partage d'expériences</t>
  </si>
  <si>
    <t>Calendrier de voyage d'études et de partage d'expériences élaboré</t>
  </si>
  <si>
    <t>Calendrier de voyage d'études et de partage d'expériences disponible</t>
  </si>
  <si>
    <t>Le Comité Technique de la Comptabilité des Matières</t>
  </si>
  <si>
    <t xml:space="preserve">   31 mars 2023</t>
  </si>
  <si>
    <t>3-2-4-2 Effectuer des missions d’études et de partage d’expériences</t>
  </si>
  <si>
    <t>Missions d’études et de partage d’expériences effectuées</t>
  </si>
  <si>
    <t>Rapports de missions disponibles</t>
  </si>
  <si>
    <t>La Direction du Patrimoine de l’Etat</t>
  </si>
  <si>
    <t>03 juillet 2023 au 31 octobre 2025</t>
  </si>
  <si>
    <t>3-2-4-3 Solliciter l’appui technique des PTF (Partenaires Techniques et Financiers) et des structures de formation</t>
  </si>
  <si>
    <t>Partenariats avec des PTF (Partenaires Techniques et Financiers) et des structures de formation signés</t>
  </si>
  <si>
    <t>Partenariats et conventions disponibles</t>
  </si>
  <si>
    <t>COÛT TOTAL 3 (COMMUNICATION ET RENFORCEMENT DES CAPACITES)</t>
  </si>
  <si>
    <t>4 – MISE EN ŒUVRE EFFECTIVE, APPUI, SUIVI ET ÉVALUATION DE LA MISE EN ŒUVRE DE LA COMPTABILITE DES MATIERES</t>
  </si>
  <si>
    <t>4-1 MISE EN ŒUVRE EFFECTIVE </t>
  </si>
  <si>
    <t>4-1-1 Expérimenter la phase pilote de la mise en œuvre de la Comptabilité des Matières</t>
  </si>
  <si>
    <t>Phase pilote de la comptabilité des matières expérimentée</t>
  </si>
  <si>
    <t> Rapport de la phase pilote disponible</t>
  </si>
  <si>
    <t>La Direction du Patrimoine de l’Etat (Responsable d'activité) - les Structures cibles (Contributeurs)</t>
  </si>
  <si>
    <t> 03 Janvier 2023 au 28 Octobre 2023</t>
  </si>
  <si>
    <t>4-1-1-1 Identifier les structures cibles</t>
  </si>
  <si>
    <t>Structures cibles identifiées</t>
  </si>
  <si>
    <t>Liste des structures cibles disponible</t>
  </si>
  <si>
    <t>03 janvier 2023 au 28 octobre 2023</t>
  </si>
  <si>
    <t>4-1-1-2 Mettre en œuvre la phase pilote de la Comptabilité des Matières</t>
  </si>
  <si>
    <t>Phase pilote de la Comptabilité des Matières mise en œuvre</t>
  </si>
  <si>
    <t>Rapport de la phase pilote disponible</t>
  </si>
  <si>
    <r>
      <t>La Direction du Patrimoine de l’Etat</t>
    </r>
    <r>
      <rPr>
        <i/>
        <sz val="11"/>
        <rFont val="Times New Roman"/>
        <family val="1"/>
      </rPr>
      <t xml:space="preserve">  - les Structures cibles</t>
    </r>
  </si>
  <si>
    <t xml:space="preserve"> 23 mai 2023 au 28 octobre 2023</t>
  </si>
  <si>
    <t>4-1-1-3 Organiser un atelier d'évaluation de la phase pilote</t>
  </si>
  <si>
    <t>Atelier d'évaluation de la phase pilote organisé</t>
  </si>
  <si>
    <t>Rapport d’atelier d’évaluation de la phase pilote disponible</t>
  </si>
  <si>
    <r>
      <t>01</t>
    </r>
    <r>
      <rPr>
        <vertAlign val="superscript"/>
        <sz val="11"/>
        <rFont val="Times New Roman"/>
        <family val="1"/>
      </rPr>
      <t>er</t>
    </r>
    <r>
      <rPr>
        <sz val="11"/>
        <rFont val="Times New Roman"/>
        <family val="1"/>
      </rPr>
      <t xml:space="preserve"> novembre 2023 au 23 décembre 2023</t>
    </r>
  </si>
  <si>
    <t>4-1-2 Sécuriser et évaluer les biens immobiliers bâtis de l’Etat</t>
  </si>
  <si>
    <t xml:space="preserve"> Biens immobiliers bâtis de l’Etat sécurisés et évalués</t>
  </si>
  <si>
    <t>Rapports d'évaluation</t>
  </si>
  <si>
    <t xml:space="preserve">MCLU /   SONAPIE </t>
  </si>
  <si>
    <t>02 Janvier 2023 au 31 Décembre 2025</t>
  </si>
  <si>
    <t xml:space="preserve"> 4-1-2-1 Recruter un expert immobilier </t>
  </si>
  <si>
    <t xml:space="preserve"> Expert immobilier récruté</t>
  </si>
  <si>
    <t>Contrats et/ou conventions signés disponibles</t>
  </si>
  <si>
    <t>MCLU / SONAPIE</t>
  </si>
  <si>
    <t xml:space="preserve"> 02 janvier 2023 au 31 décembre 2025</t>
  </si>
  <si>
    <t>4-1-2-2 Sécuriser les biens immobiliers bâtis de l'Etat</t>
  </si>
  <si>
    <t>Biens immobiliers bâtis de l'Etat sécurisés</t>
  </si>
  <si>
    <t> Rapports définitifs de sécurisation disponibles</t>
  </si>
  <si>
    <t>4-1-2-3 Valider les rapports d'évaluation des biens immobiliers bâtis sécurisés de l’Etat produits par l'expert</t>
  </si>
  <si>
    <t xml:space="preserve"> Biens immobiliers bâtis de l’Etat sécurisés et évalués                                       </t>
  </si>
  <si>
    <t> Rapports définitifs d'évaluation disponibles</t>
  </si>
  <si>
    <t>02 janvier 2023 au 31 décembre 2025</t>
  </si>
  <si>
    <t xml:space="preserve">4-1-3 Gérer le patrimoine foncier urbain de l'Etat </t>
  </si>
  <si>
    <t>Inventaire effectué</t>
  </si>
  <si>
    <t>Rapport d’inventaire disponible</t>
  </si>
  <si>
    <t>DGUF (Responsable d'activité) / GP-MCLU (contributeur)</t>
  </si>
  <si>
    <t>02 Mai 2023 au 31 Décembre  2024</t>
  </si>
  <si>
    <t>4-1-3-1 Faire l’inventaire du patrimoine foncier urbain de l’Etat</t>
  </si>
  <si>
    <t>02 mai au 30 novembre  2023</t>
  </si>
  <si>
    <t xml:space="preserve">4-1-3-2 Sécuriser le foncier urbain de l’Etat  </t>
  </si>
  <si>
    <t>Foncier urbain de l’Etat sécurisé</t>
  </si>
  <si>
    <t>Codifications disponibles/ Sites non colonisés</t>
  </si>
  <si>
    <t xml:space="preserve">02 janvier au 28 juin 2024 </t>
  </si>
  <si>
    <t>4-1-3-3 Evaluer l'ensemble du foncier urbain de l'Etat</t>
  </si>
  <si>
    <t>Ensemble du foncier urbain  de l’Etat évalué</t>
  </si>
  <si>
    <t xml:space="preserve">Rapports d’évaluation disponibles </t>
  </si>
  <si>
    <t> 03 juin au 31 décembre 2024</t>
  </si>
  <si>
    <t>4-1-4 Equiper en matériels informatiques et techniques, mobiliers de bureau et matériels roulants la structure de coordination et d'appui de la mise en œuvre de la comptabilité des matières (DPE)</t>
  </si>
  <si>
    <t xml:space="preserve">PV de réception disponibles                                                                                                                                                                                                                                                                                                                                                                                                                                                                                                                                                                                                                                                                                                                                                                                                                                                                                                                                                                                                                                                                        </t>
  </si>
  <si>
    <t xml:space="preserve">PV de réception disponible, disponibilité des meubles et du matériel                                                                                                                                                                                                                                                                                                                                                                                                                                                                                                                                                                                                                                                                                                                                                                                                                                                                                                                                                                                                                                                                                                                                                           </t>
  </si>
  <si>
    <t xml:space="preserve">DPE(Resp Act)/DGBF et PTF (Contributeurs) </t>
  </si>
  <si>
    <t>02 Janvier 2023 au 29 Décembre 2023</t>
  </si>
  <si>
    <t>4-1-4-1 Identifier les besoins en mobilier et en matériels</t>
  </si>
  <si>
    <t>Besoins identifiés</t>
  </si>
  <si>
    <t>Liste des besoins disponible</t>
  </si>
  <si>
    <t>02 janvier 2023 au 29 décembre 2023</t>
  </si>
  <si>
    <t>4-1-4-2 Acquérir le mobilier et les matériels</t>
  </si>
  <si>
    <t>Mobiliers et matériels acquis</t>
  </si>
  <si>
    <t xml:space="preserve">PV de réception disponibles, disponibilité des meubles et du matériel                                                                                                                                                                                                                                                                                                                                                                                                                                                                                                                                                                                                                                                                                                                                                                                                                                                                                                                                                                                                                                                                                                                                                           </t>
  </si>
  <si>
    <t>DGBF/PTF</t>
  </si>
  <si>
    <t>4-1-5 Equiper en matériels informatiques et techniques, mobiliers de bureau et matériels roulants les cellules chargées de la mise en œuvre de la comptabilité des matières</t>
  </si>
  <si>
    <t>4-1-5-1 Identifier les besoins en mobiliers et en matériels</t>
  </si>
  <si>
    <t>4-1-5-2 Acquérir le mobilier et les matériels</t>
  </si>
  <si>
    <t>4-1-5-3 Distribuer le mobilier et les matériels acquis</t>
  </si>
  <si>
    <t>Mobiliers et matériels distribués</t>
  </si>
  <si>
    <t>PV de réception disponibles</t>
  </si>
  <si>
    <t>4-2 APPUI TECHNIQUE AUX ACTEURS DE LA MISE EN ŒUVRE DE LA COMPTABILITÉ DES MATIÈRES (DPE, GP ET POINTS FOCAUX DES GP)</t>
  </si>
  <si>
    <t xml:space="preserve"> 4-2-1 Apporter un appui technique  aux acteurs</t>
  </si>
  <si>
    <t>Appui technique aux acteurs apporté</t>
  </si>
  <si>
    <t> Rapports d’activités disponibles</t>
  </si>
  <si>
    <t>La Direction du Patrimoine de l’Etat (Responsable d'activité)/ Comité technique/ Autres personnes ressources (Contributeurs)</t>
  </si>
  <si>
    <t> Avril 2022 – Décembre 2025</t>
  </si>
  <si>
    <t xml:space="preserve"> 4-2-1-1  Rediger les procédures de saisine  </t>
  </si>
  <si>
    <t>Procédures de saisine redigées</t>
  </si>
  <si>
    <t> Procédures de saisine disponibles</t>
  </si>
  <si>
    <t xml:space="preserve"> 4-2-1-2 Assister les acteurs dans l'execution des activités </t>
  </si>
  <si>
    <t>Acteurs assistés</t>
  </si>
  <si>
    <t>Rapports d'assistance, fiches d'intervention</t>
  </si>
  <si>
    <r>
      <t>La Direction du Patrimoine de l’Etat</t>
    </r>
    <r>
      <rPr>
        <i/>
        <sz val="11"/>
        <rFont val="Times New Roman"/>
        <family val="1"/>
      </rPr>
      <t xml:space="preserve"> –PTF et  Structures sectorielles (GP-GC)</t>
    </r>
  </si>
  <si>
    <t xml:space="preserve">Dès la mise en œuvre effective de la comptabilité des matières </t>
  </si>
  <si>
    <t xml:space="preserve">4-3 SUIVI ET ÉVALUATION DE LA MISE EN ŒUVRE DE LA COMPTABILITÉ DES MATIÈRES </t>
  </si>
  <si>
    <t> 4-3-1 Réaliser le suivi des activités de la stratégie</t>
  </si>
  <si>
    <t>Suivi des activités de la stratégie réalisé</t>
  </si>
  <si>
    <t>Rapport d’activité disponible</t>
  </si>
  <si>
    <r>
      <t>01</t>
    </r>
    <r>
      <rPr>
        <b/>
        <vertAlign val="superscript"/>
        <sz val="11"/>
        <color theme="1"/>
        <rFont val="Times New Roman"/>
        <family val="1"/>
      </rPr>
      <t>er</t>
    </r>
    <r>
      <rPr>
        <b/>
        <sz val="11"/>
        <color theme="1"/>
        <rFont val="Times New Roman"/>
        <family val="1"/>
      </rPr>
      <t xml:space="preserve"> Février 2022 au 30 Juin 2025</t>
    </r>
  </si>
  <si>
    <t> 4-3-1-1 Produire des rapports périodiques  de suivi des activités</t>
  </si>
  <si>
    <r>
      <t> </t>
    </r>
    <r>
      <rPr>
        <i/>
        <sz val="11"/>
        <color theme="1"/>
        <rFont val="Times New Roman"/>
        <family val="1"/>
      </rPr>
      <t xml:space="preserve">Rapports périodiques </t>
    </r>
    <r>
      <rPr>
        <sz val="11"/>
        <color theme="1"/>
        <rFont val="Calibri"/>
        <family val="2"/>
        <scheme val="minor"/>
      </rPr>
      <t xml:space="preserve">de </t>
    </r>
    <r>
      <rPr>
        <i/>
        <sz val="11"/>
        <color theme="1"/>
        <rFont val="Calibri"/>
        <family val="2"/>
        <scheme val="minor"/>
      </rPr>
      <t xml:space="preserve">suivi </t>
    </r>
    <r>
      <rPr>
        <i/>
        <sz val="11"/>
        <color theme="1"/>
        <rFont val="Times New Roman"/>
        <family val="1"/>
      </rPr>
      <t>des activités produits</t>
    </r>
  </si>
  <si>
    <t> Rapports périodiques de suivi des activités disponibles</t>
  </si>
  <si>
    <r>
      <t>1</t>
    </r>
    <r>
      <rPr>
        <vertAlign val="superscript"/>
        <sz val="11"/>
        <color theme="1"/>
        <rFont val="Times New Roman"/>
        <family val="1"/>
      </rPr>
      <t>er</t>
    </r>
    <r>
      <rPr>
        <sz val="11"/>
        <color theme="1"/>
        <rFont val="Times New Roman"/>
        <family val="1"/>
      </rPr>
      <t xml:space="preserve"> février 2022 au 30 juin 2025</t>
    </r>
  </si>
  <si>
    <t> 4-3-1-2 Produire des rapports périodiques d’évaluation des activités</t>
  </si>
  <si>
    <r>
      <t> </t>
    </r>
    <r>
      <rPr>
        <i/>
        <sz val="11"/>
        <color theme="1"/>
        <rFont val="Times New Roman"/>
        <family val="1"/>
      </rPr>
      <t xml:space="preserve">Rapports périodiques </t>
    </r>
    <r>
      <rPr>
        <i/>
        <sz val="11"/>
        <color theme="1"/>
        <rFont val="Calibri"/>
        <family val="2"/>
        <scheme val="minor"/>
      </rPr>
      <t xml:space="preserve">d’évaluation </t>
    </r>
    <r>
      <rPr>
        <i/>
        <sz val="11"/>
        <color theme="1"/>
        <rFont val="Times New Roman"/>
        <family val="1"/>
      </rPr>
      <t>des activités produits</t>
    </r>
  </si>
  <si>
    <t> Rapports périodiques d’évaluation des activités disponibles</t>
  </si>
  <si>
    <t xml:space="preserve"> La Direction du Patrimoine de l’Etat</t>
  </si>
  <si>
    <t xml:space="preserve">4-3-1-3 Organiser un seminaire bilan annuel d'évaluation </t>
  </si>
  <si>
    <t>Seminaire bilan annuel d'évaluation organisé</t>
  </si>
  <si>
    <t xml:space="preserve">Rapport du seminaire disponible </t>
  </si>
  <si>
    <t>COÛT TOTAL 4 ( MISE EN ŒUVRE EFFECTIVE, APPUI, SUIVI ET ÉVALUATION DE LA MISE EN ŒUVRE DE LA COMPTABILITE DES MATIERES)</t>
  </si>
  <si>
    <t xml:space="preserve">   5 – FINANCEMENT DE LA STRATEGIE DU PLAN D'ACTIONS</t>
  </si>
  <si>
    <r>
      <t> </t>
    </r>
    <r>
      <rPr>
        <b/>
        <sz val="14"/>
        <color rgb="FFC00000"/>
        <rFont val="Calibri"/>
        <family val="2"/>
        <scheme val="minor"/>
      </rPr>
      <t>5-1 MOBILISATION DES RESSOURCES</t>
    </r>
  </si>
  <si>
    <t> 5-1-1 Mobiliser des financements</t>
  </si>
  <si>
    <t> Financement mobilisé</t>
  </si>
  <si>
    <t>Volume de crédits mobilisé disponible</t>
  </si>
  <si>
    <t>MBPE /MEF</t>
  </si>
  <si>
    <t> 5-1-1-1 Organiser des rencontres de plaidoyer</t>
  </si>
  <si>
    <t> Rencontres de plaidoyer organisées</t>
  </si>
  <si>
    <t>Rapports des rencontres de plaidoyer disponibles</t>
  </si>
  <si>
    <t> 5-1-1-2 Formuler des requêtes</t>
  </si>
  <si>
    <t> Requêtes formulées</t>
  </si>
  <si>
    <t> Requêtes de financement disponibles</t>
  </si>
  <si>
    <t xml:space="preserve"> MBPE/MEF</t>
  </si>
  <si>
    <t>COÛT TOTAL 5 (FINANCEMENT DE LA STRATEGIE DU PLAN D'ACTIONS)</t>
  </si>
  <si>
    <t>COÛT TOTAL GENERAL</t>
  </si>
  <si>
    <t>CALENDRIER D'EXECUTION</t>
  </si>
  <si>
    <t>Délai d'exécution</t>
  </si>
  <si>
    <t>T1</t>
  </si>
  <si>
    <t>T2</t>
  </si>
  <si>
    <t>T3</t>
  </si>
  <si>
    <t>T4</t>
  </si>
  <si>
    <t>x</t>
  </si>
  <si>
    <t>21 mars au 15 avril 2022</t>
  </si>
  <si>
    <t>04 au 06 avril 2022</t>
  </si>
  <si>
    <t>06 au 08 avril 2022</t>
  </si>
  <si>
    <t>03 au 31 juillet 2023</t>
  </si>
  <si>
    <t>21 août au 21 septembre 2023</t>
  </si>
  <si>
    <t>23 au 26 octobre 2023</t>
  </si>
  <si>
    <t>09 au 30 novembre 2023</t>
  </si>
  <si>
    <t>Comité Technique de la Comptabilité des Matières/ Collectivités Territoriales et Districts Autonomes</t>
  </si>
  <si>
    <t>Comité Technique de la Comptabilité-Matières / Collectivités Territoriales et Districts Autonomes</t>
  </si>
  <si>
    <t>1-1-3-3 Organiser des  séances de validation en plénière des projets de textes de gestion des matières dans les Collectivités Territoriales et Districts Autonomes</t>
  </si>
  <si>
    <t>Comité élargi de la Comptabilité des Matières / Collectivités Territoriales et Districts Autonomes</t>
  </si>
  <si>
    <t>02 novembre 2023 au 29 février 2024</t>
  </si>
  <si>
    <t>29 février au 29 mars 2024</t>
  </si>
  <si>
    <t>29 Février au 29 mars 2024</t>
  </si>
  <si>
    <t>1-1-3-6 Transmettre au Ministre en charge du budget et des Finances la note transmettant les projets de textes relatifs à la gestion des matières dans les Collectivités Territoriales et Districts Autonomes</t>
  </si>
  <si>
    <t>02 au 30 novembre 2022           Exécutée</t>
  </si>
  <si>
    <t>1-1-4-5 Transmettre au Ministre en charge du Budget et des Finances la note transmettant le projet d’arrêté portant mise en place de la commission de réception des matières</t>
  </si>
  <si>
    <t>02 au 31 janvier 2023</t>
  </si>
  <si>
    <t>02 au 30 novembre 2022</t>
  </si>
  <si>
    <t>23 mars au 07 avril 2023</t>
  </si>
  <si>
    <t>Comité technique de la Comptabilité des matières</t>
  </si>
  <si>
    <t>07 au 21 avril 2023</t>
  </si>
  <si>
    <t>1-1-6-5 Transmettre au Ministre en charge du Budget et des Finances le projet d’arrêté portant désignation et attributions du Gestionnaire Centralisateur des Matières</t>
  </si>
  <si>
    <t>14 juin au 14 juillet 2023</t>
  </si>
  <si>
    <t>1-1-7 Elaborer le projet d’arrêté portant réforme des biens mobiliers de l’Etat et création de la commission de mise à disposition et de vente des biens mobiliers reformés</t>
  </si>
  <si>
    <t>1-1-7-1 Rédiger les avant-projets d’arrêté portant réforme des biens mobiliers de l’Etat et création de la commission de mise à disposition et de vente des biens mobiliers reformés</t>
  </si>
  <si>
    <t>30 Mars au 30 Juin 2022               Exécutée</t>
  </si>
  <si>
    <t>1-1-7-2 Organiser des sessions de pré-validation techniques de l’avant-projet d’arrêté portant réforme des biens mobiliers de l’Etat  et création de la commission de mise à disposition et de vente des biens mobiliers reformés en comité technique</t>
  </si>
  <si>
    <t>Comité Tecthnique</t>
  </si>
  <si>
    <t>1er juillet au 30 septembre 2022</t>
  </si>
  <si>
    <t>1-1-7-3 Organiser un atelier de validation de l’avant-projet d’arrêté portant réforme des biens mobiliers de l’Etat et création de la commission de mise à disposition et de vente des biens mobiliers reformés en comité élargi</t>
  </si>
  <si>
    <t>1-1-7-4 Transmettre au Directeur du Patrimoine de l’Etat l’avant-projet d’arrêté portant réforme des biens mobiliers de l’Etat et création de la commission de mise à disposition et de vente des biens mobiliers reformés</t>
  </si>
  <si>
    <t>1-1-7-5 Transmettre au Directeur Général du Budget et des Finances l’avant-projet d’arrêté portant réforme des biens mobiliers de l’Etat et création de la commission de mise à disposition et de vente des biens mobiliers reformés</t>
  </si>
  <si>
    <t>1-1-7-6 Transmettre au Ministre en charge du Budget le projet d’arrêté portant réforme des biens mobiliers de l’Etat et création de la commission de mise à disposition et de vente des biens mobiliers reformés</t>
  </si>
  <si>
    <t>02 Novembre 2022 au 30 Juin 2023</t>
  </si>
  <si>
    <t>02 au  30 novembre 2022</t>
  </si>
  <si>
    <t>MCLU / Comité Technique de la Comptabilité des Matières</t>
  </si>
  <si>
    <t>1-1-8- 3 Organiser un séminaire de validation des avant-projets de textes encadrant les conditions d’acquisition et de cession des biens immobiliers bâtis de l’Etat</t>
  </si>
  <si>
    <t>1-1-8- 4 Transmettre au Ministre du Budget l’avant-projet de textes encadrant les conditions d’acquisition et de cession des biens immobiliers bâtis de l’Etat</t>
  </si>
  <si>
    <t>1-1-8- 5 Transmettre au Directeur Général de la Construction, de l'Architecture et de la Maintenance  l’avant-projet de textes encadrant les conditions d’acquisition et de cession des biens immobiliers bâtis de l’Etat</t>
  </si>
  <si>
    <t>01 avril au 15 septembre 2023</t>
  </si>
  <si>
    <t>1-1-9-1 Rédiger l'avant-projet d'arrêté portant nomenclature des biens de l'etat</t>
  </si>
  <si>
    <t>1-1-10  Repertorier et examiner  les textes encadrant les conditions d'acquisition des bien immobiliers non bâtis de l'Etat</t>
  </si>
  <si>
    <t> 1-2-1-5Organiser la cérémonie de prestation de serment</t>
  </si>
  <si>
    <t>1er au 30 Decembre 2022</t>
  </si>
  <si>
    <t>2-1-1-2 Organier des séances de travail avec le Comité Technique de la Comptabilité des Matières</t>
  </si>
  <si>
    <t xml:space="preserve"> Direction du Patrimoine de l'Etat </t>
  </si>
  <si>
    <t xml:space="preserve"> 2-1-2-2 Organier des séances de travail avec le Comité Technique de la Comptabilité des Matières</t>
  </si>
  <si>
    <r>
      <rPr>
        <sz val="11"/>
        <rFont val="Times New Roman"/>
        <family val="1"/>
      </rPr>
      <t xml:space="preserve">Direction du Patrimoine l’Etat (Responsable d'activité) /               [Contributeurs (Comité Technique de la comptabilité des Matières /MINEF / MEMADER / MMPE)]  </t>
    </r>
    <r>
      <rPr>
        <sz val="11"/>
        <color rgb="FFFF0000"/>
        <rFont val="Times New Roman"/>
        <family val="1"/>
      </rPr>
      <t xml:space="preserve"> </t>
    </r>
  </si>
  <si>
    <t>2-1-4 Elaborer un projet de canevas de rapport de gestion des matières de l'Ordonnateur</t>
  </si>
  <si>
    <t>16 novembre 2022 au 28 avril 2023</t>
  </si>
  <si>
    <t>2-1-4-1 Rédiger l’avant-projet de canevas de rapport de gestion des matières de l'Ordonnateur</t>
  </si>
  <si>
    <t>2-1-4-2 Organiser des sessions de pré-validation technique de l’avant-projet de canevas de rapport de gestion des matières de l'Ordonnateur en comité</t>
  </si>
  <si>
    <t>2-1-4-3 Organiser un atelier de validation de l’avant-projet de canevas de rapport de gestion des matières de l'Ordonnateur</t>
  </si>
  <si>
    <t>2-1-4-4 Transmettre au Directeur du Patrimoine de l’Etat l’avant-projet de canevas de rapport de gestion des matières de l'Ordonnateur</t>
  </si>
  <si>
    <t>2-1-4-5 Transmettre au Directeur Général du Budget et des Finances l’avant-projet de canevas de rapport de gestion des matières de l'Ordonnateur</t>
  </si>
  <si>
    <t>2-1-4-6 Transmettre au Ministre en charge du Budget le projet de canevas de rapport de gestion des matières de l'Ordonnateur</t>
  </si>
  <si>
    <t>2-2-1-6-Concevoir et développer le SIGESCOM (Version 1)</t>
  </si>
  <si>
    <t>2-2-1-7 Réaliser les tests internes et corriger les éventuelles dysfonctionnements constatés</t>
  </si>
  <si>
    <t> 3-1-1 Vulgariser les textes et toutes autres productions de documents et de supports liées à la gestion du patrimoine de l’État</t>
  </si>
  <si>
    <t>1er Mars 2023 au 31 Octobre 2025</t>
  </si>
  <si>
    <t> 3-2-1-1 Faire la situation de formation des Gestionnaires du Patrimoine non encore formés</t>
  </si>
  <si>
    <t>  3-2-1-2 Elaborer la programmation des formations des Gestionnaires du Patrimoine non encore formés</t>
  </si>
  <si>
    <t>03 Janvier 2023 au 28 Octobre 2023</t>
  </si>
  <si>
    <t>23 mai 2023 au 28 octobre 2023</t>
  </si>
  <si>
    <r>
      <t>01</t>
    </r>
    <r>
      <rPr>
        <vertAlign val="superscript"/>
        <sz val="11"/>
        <color rgb="FF000000"/>
        <rFont val="Times New Roman"/>
        <family val="1"/>
      </rPr>
      <t>er</t>
    </r>
    <r>
      <rPr>
        <sz val="11"/>
        <color rgb="FF000000"/>
        <rFont val="Times New Roman"/>
        <family val="1"/>
      </rPr>
      <t xml:space="preserve"> Novembre 2023 au 23 Décembre 2023</t>
    </r>
  </si>
  <si>
    <t>02 janvier 2023 au 31 Décembre 2025</t>
  </si>
  <si>
    <t>02 mai au 30 novembre 2023</t>
  </si>
  <si>
    <t>02 janvier au 28 juin 2024</t>
  </si>
  <si>
    <t>02 janvier au 29 décembre 2023</t>
  </si>
  <si>
    <t>4-1-5 Equiper en matériels informatiques et techniques, mobiliers de bureau et matériels roulants les structures de coordination, d’appui et les cellules chargées de la mise en œuvre de la comptabilité des matières</t>
  </si>
  <si>
    <t>La Direction du Patrimoine de l’Etat (Responsable activité) / Direction Générale du Budget et des Finances (DGBF) et PTF (Contributeurs)</t>
  </si>
  <si>
    <t>02 Janvier 2023 à 29 Décembre 2023</t>
  </si>
  <si>
    <t>4-1-5-2 Acquérir le mobilier et le matériel</t>
  </si>
  <si>
    <t>DPE / DGBF/PTF</t>
  </si>
  <si>
    <t>4-1-5-3 Distribuer le mobilier et le matériel acquis</t>
  </si>
  <si>
    <t>4-2 APPUI TECHNIQUE, LOGISTIQUE ET FINANCIER DES STRUCTURES DANS LA MISE EN ŒUVRE DE LA COMPTABILITÉ DES MATIÈRES</t>
  </si>
  <si>
    <t xml:space="preserve"> 4-2-1 Apporter un appui technique aux acteurs</t>
  </si>
  <si>
    <t>La Direction du Patrimoine de l’Etat/ Comité technique/ Autres personnes ressources</t>
  </si>
  <si>
    <t> 1er Avril 2022 au 31 Décembre 2025</t>
  </si>
  <si>
    <t>1er décembre 2023</t>
  </si>
  <si>
    <t xml:space="preserve">Direction du Patrimoine de l’Etat - PTF et Structures sectorielles(GP-GC) </t>
  </si>
  <si>
    <t xml:space="preserve">MBPE / MEF </t>
  </si>
  <si>
    <r>
      <t> 01</t>
    </r>
    <r>
      <rPr>
        <b/>
        <vertAlign val="superscript"/>
        <sz val="11"/>
        <color theme="1"/>
        <rFont val="Times New Roman"/>
        <family val="1"/>
      </rPr>
      <t>er</t>
    </r>
    <r>
      <rPr>
        <b/>
        <sz val="11"/>
        <color theme="1"/>
        <rFont val="Times New Roman"/>
        <family val="1"/>
      </rPr>
      <t xml:space="preserve"> Mars au 15 Avril 2022 </t>
    </r>
  </si>
  <si>
    <r>
      <t>01</t>
    </r>
    <r>
      <rPr>
        <vertAlign val="superscript"/>
        <sz val="11"/>
        <color theme="1"/>
        <rFont val="Times New Roman"/>
        <family val="1"/>
      </rPr>
      <t>er</t>
    </r>
    <r>
      <rPr>
        <sz val="11"/>
        <color theme="1"/>
        <rFont val="Times New Roman"/>
        <family val="1"/>
      </rPr>
      <t xml:space="preserve"> au 14 août 2023</t>
    </r>
  </si>
  <si>
    <r>
      <t xml:space="preserve"> </t>
    </r>
    <r>
      <rPr>
        <sz val="11"/>
        <color theme="1"/>
        <rFont val="Times New Roman"/>
        <family val="1"/>
      </rPr>
      <t>02 novembre  2023</t>
    </r>
  </si>
  <si>
    <r>
      <t>01</t>
    </r>
    <r>
      <rPr>
        <vertAlign val="superscript"/>
        <sz val="11"/>
        <color theme="1"/>
        <rFont val="Times New Roman"/>
        <family val="1"/>
      </rPr>
      <t>er</t>
    </r>
    <r>
      <rPr>
        <sz val="11"/>
        <color theme="1"/>
        <rFont val="Times New Roman"/>
        <family val="1"/>
      </rPr>
      <t xml:space="preserve"> juin au 31 août 2023</t>
    </r>
  </si>
  <si>
    <r>
      <t>01</t>
    </r>
    <r>
      <rPr>
        <vertAlign val="superscript"/>
        <sz val="11"/>
        <color theme="1"/>
        <rFont val="Times New Roman"/>
        <family val="1"/>
      </rPr>
      <t xml:space="preserve">er </t>
    </r>
    <r>
      <rPr>
        <sz val="11"/>
        <color theme="1"/>
        <rFont val="Times New Roman"/>
        <family val="1"/>
      </rPr>
      <t>septembre au 31 octobre 2023</t>
    </r>
  </si>
  <si>
    <r>
      <t>1-1-5-2 Organiser une séance de validation technique du projet d’arrêté portant seuil de patrimonialisation</t>
    </r>
    <r>
      <rPr>
        <b/>
        <sz val="11"/>
        <color theme="1"/>
        <rFont val="Times New Roman"/>
        <family val="1"/>
      </rPr>
      <t xml:space="preserve"> </t>
    </r>
    <r>
      <rPr>
        <sz val="11"/>
        <color theme="1"/>
        <rFont val="Times New Roman"/>
        <family val="1"/>
      </rPr>
      <t>des matières</t>
    </r>
  </si>
  <si>
    <r>
      <t>1-1-5-5 Transmettre aux Ministres concernés la note transmettant le projet d’arrêté portant seuil de patrimonialisation</t>
    </r>
    <r>
      <rPr>
        <b/>
        <sz val="11"/>
        <color theme="1"/>
        <rFont val="Times New Roman"/>
        <family val="1"/>
      </rPr>
      <t xml:space="preserve"> </t>
    </r>
    <r>
      <rPr>
        <sz val="11"/>
        <color theme="1"/>
        <rFont val="Times New Roman"/>
        <family val="1"/>
      </rPr>
      <t>des matières</t>
    </r>
  </si>
  <si>
    <r>
      <t> 01</t>
    </r>
    <r>
      <rPr>
        <vertAlign val="superscript"/>
        <sz val="11"/>
        <color theme="1"/>
        <rFont val="Times New Roman"/>
        <family val="1"/>
      </rPr>
      <t>er</t>
    </r>
    <r>
      <rPr>
        <sz val="11"/>
        <color theme="1"/>
        <rFont val="Times New Roman"/>
        <family val="1"/>
      </rPr>
      <t xml:space="preserve"> – 30 Juin 2022 Exécutée</t>
    </r>
  </si>
  <si>
    <r>
      <t> 01</t>
    </r>
    <r>
      <rPr>
        <b/>
        <vertAlign val="superscript"/>
        <sz val="11"/>
        <color theme="1"/>
        <rFont val="Times New Roman"/>
        <family val="1"/>
      </rPr>
      <t>er</t>
    </r>
    <r>
      <rPr>
        <b/>
        <sz val="11"/>
        <color theme="1"/>
        <rFont val="Times New Roman"/>
        <family val="1"/>
      </rPr>
      <t xml:space="preserve"> Juin au 31 Octobre 2023</t>
    </r>
  </si>
  <si>
    <r>
      <t> 01</t>
    </r>
    <r>
      <rPr>
        <vertAlign val="superscript"/>
        <sz val="11"/>
        <color theme="1"/>
        <rFont val="Times New Roman"/>
        <family val="1"/>
      </rPr>
      <t>er</t>
    </r>
    <r>
      <rPr>
        <sz val="11"/>
        <color theme="1"/>
        <rFont val="Times New Roman"/>
        <family val="1"/>
      </rPr>
      <t xml:space="preserve"> juin au 31 octobre 2023</t>
    </r>
  </si>
  <si>
    <r>
      <t> 01</t>
    </r>
    <r>
      <rPr>
        <vertAlign val="superscript"/>
        <sz val="11"/>
        <color theme="1"/>
        <rFont val="Times New Roman"/>
        <family val="1"/>
      </rPr>
      <t>er</t>
    </r>
    <r>
      <rPr>
        <sz val="11"/>
        <color theme="1"/>
        <rFont val="Times New Roman"/>
        <family val="1"/>
      </rPr>
      <t xml:space="preserve"> Juin au 31 octobre 2023</t>
    </r>
  </si>
  <si>
    <r>
      <t>La Direction du Patrimoine de l’Etat</t>
    </r>
    <r>
      <rPr>
        <i/>
        <sz val="11"/>
        <color theme="1"/>
        <rFont val="Times New Roman"/>
        <family val="1"/>
      </rPr>
      <t xml:space="preserve">  </t>
    </r>
  </si>
  <si>
    <r>
      <t>01</t>
    </r>
    <r>
      <rPr>
        <vertAlign val="superscript"/>
        <sz val="11"/>
        <color theme="1"/>
        <rFont val="Times New Roman"/>
        <family val="1"/>
      </rPr>
      <t>er</t>
    </r>
    <r>
      <rPr>
        <sz val="11"/>
        <color theme="1"/>
        <rFont val="Times New Roman"/>
        <family val="1"/>
      </rPr>
      <t xml:space="preserve"> Février 2022 au 30 Juin 2025</t>
    </r>
  </si>
  <si>
    <r>
      <t>1</t>
    </r>
    <r>
      <rPr>
        <vertAlign val="superscript"/>
        <sz val="11"/>
        <color theme="1"/>
        <rFont val="Times New Roman"/>
        <family val="1"/>
      </rPr>
      <t>er</t>
    </r>
    <r>
      <rPr>
        <sz val="11"/>
        <color theme="1"/>
        <rFont val="Times New Roman"/>
        <family val="1"/>
      </rPr>
      <t xml:space="preserve"> Février 2022 au 30 Juin 2025</t>
    </r>
  </si>
  <si>
    <t>TABLEAU 1: Répartition des coûts par domaine d'actions et par années</t>
  </si>
  <si>
    <t>N</t>
  </si>
  <si>
    <t>DOMAINE D'ACTIONS</t>
  </si>
  <si>
    <t>TOTAL</t>
  </si>
  <si>
    <t xml:space="preserve"> Mise en place du cadre réglementaire </t>
  </si>
  <si>
    <t>Conception des outils de gestion de la comptabilité des matières</t>
  </si>
  <si>
    <t>Communication et renforcement des capacités</t>
  </si>
  <si>
    <t>Mise en œuvre effective, appui, suivi et évaluation de la mise en œuvre de la comptabilité des matières</t>
  </si>
  <si>
    <t>Financement de la stratégie du plan d'actions</t>
  </si>
  <si>
    <t>RISQUES</t>
  </si>
  <si>
    <t>STRATEGIE D’ATTENUATION DES RISQUES</t>
  </si>
  <si>
    <t>CAPACITE FINANCIERE DE MISE EN ŒUVRE INSUFFISANTE</t>
  </si>
  <si>
    <t>Elevé</t>
  </si>
  <si>
    <r>
      <t>-</t>
    </r>
    <r>
      <rPr>
        <sz val="7"/>
        <color theme="1"/>
        <rFont val="Times New Roman"/>
        <family val="1"/>
      </rPr>
      <t xml:space="preserve">          </t>
    </r>
    <r>
      <rPr>
        <sz val="12"/>
        <color theme="1"/>
        <rFont val="Arial"/>
        <family val="2"/>
      </rPr>
      <t xml:space="preserve">Améliorer la mobilisation des ressources budgétaire ; </t>
    </r>
  </si>
  <si>
    <r>
      <t>-</t>
    </r>
    <r>
      <rPr>
        <sz val="7"/>
        <color theme="1"/>
        <rFont val="Times New Roman"/>
        <family val="1"/>
      </rPr>
      <t xml:space="preserve">          </t>
    </r>
    <r>
      <rPr>
        <sz val="12"/>
        <color theme="1"/>
        <rFont val="Arial"/>
        <family val="2"/>
      </rPr>
      <t>Identifier et engager des partenaires technique et financier pour des ressources supplémentaires ;</t>
    </r>
  </si>
  <si>
    <r>
      <t>-</t>
    </r>
    <r>
      <rPr>
        <sz val="7"/>
        <color theme="1"/>
        <rFont val="Times New Roman"/>
        <family val="1"/>
      </rPr>
      <t xml:space="preserve">          </t>
    </r>
    <r>
      <rPr>
        <sz val="12"/>
        <color theme="1"/>
        <rFont val="Arial"/>
        <family val="2"/>
      </rPr>
      <t>Fournir au personnel dédié a la supervision des reformes ressources adéquates ;</t>
    </r>
  </si>
  <si>
    <t xml:space="preserve">ADHESION DES ACTEURS DANS LE PROCESSUS DE MISE EN ŒUVRE DE LA COMPTABILITE DES MATIERES DANS LES DELAIS </t>
  </si>
  <si>
    <t>Moyen</t>
  </si>
  <si>
    <r>
      <t>-</t>
    </r>
    <r>
      <rPr>
        <sz val="7"/>
        <color theme="1"/>
        <rFont val="Times New Roman"/>
        <family val="1"/>
      </rPr>
      <t xml:space="preserve">          </t>
    </r>
    <r>
      <rPr>
        <sz val="12"/>
        <color theme="1"/>
        <rFont val="Arial"/>
        <family val="2"/>
      </rPr>
      <t>Assurer une participation active, cohérente et diversifiée de toutes les parties prenantes à la structure de coordination ;</t>
    </r>
  </si>
  <si>
    <r>
      <t>-</t>
    </r>
    <r>
      <rPr>
        <sz val="7"/>
        <color theme="1"/>
        <rFont val="Times New Roman"/>
        <family val="1"/>
      </rPr>
      <t xml:space="preserve">          </t>
    </r>
    <r>
      <rPr>
        <sz val="12"/>
        <color theme="1"/>
        <rFont val="Arial"/>
        <family val="2"/>
      </rPr>
      <t>Sensibilisation et renforcement des capacités ;</t>
    </r>
  </si>
  <si>
    <t xml:space="preserve">PROCESSUS LENT DE REFORMES JURIDIQUES ET REGLEMENTAIRES </t>
  </si>
  <si>
    <r>
      <t>-</t>
    </r>
    <r>
      <rPr>
        <sz val="7"/>
        <color theme="1"/>
        <rFont val="Times New Roman"/>
        <family val="1"/>
      </rPr>
      <t xml:space="preserve">          </t>
    </r>
    <r>
      <rPr>
        <sz val="12"/>
        <color theme="1"/>
        <rFont val="Arial"/>
        <family val="2"/>
      </rPr>
      <t>Veiller à ce que les délais soient raccourcis dans la mesure du possible ;</t>
    </r>
  </si>
  <si>
    <t xml:space="preserve">L’INDISPONIBILITE DES DONNEES REGLEMENTAIRES </t>
  </si>
  <si>
    <t xml:space="preserve">Elevé </t>
  </si>
  <si>
    <r>
      <t>-</t>
    </r>
    <r>
      <rPr>
        <sz val="7"/>
        <color theme="1"/>
        <rFont val="Times New Roman"/>
        <family val="1"/>
      </rPr>
      <t xml:space="preserve">          </t>
    </r>
    <r>
      <rPr>
        <sz val="12"/>
        <color theme="1"/>
        <rFont val="Arial"/>
        <family val="2"/>
      </rPr>
      <t>Sensibiliser les acteurs à transmettre les données régulièrement et dans les délais ;</t>
    </r>
  </si>
  <si>
    <t>POTENTIEL IMPACT            SUR LA MISE EN OEUVRE DE LA COMPTABILITE DES MATIERES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</si>
</sst>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 #,##0_)\ _€_ ;_ * \(#,##0\)\ _€_ ;_ * &quot;-&quot;??_)\ _€_ ;_ @_ "/>
    <numFmt numFmtId="165" formatCode="[$-40C]d\ mmmm\ yyyy;@"/>
    <numFmt numFmtId="166" formatCode="_-* #,##0\ _€_-;\-* #,##0\ _€_-;_-* &quot;-&quot;??\ _€_-;_-@_-"/>
    <numFmt numFmtId="167" formatCode="_ * #,##0_)\ _€_ ;_ * \(#,##0\)\ _€_ ;_ * &quot;-&quot;_)\ _€_ ;_ @_ "/>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rgb="FF7030A0"/>
      <name val="Calibri"/>
      <family val="2"/>
      <scheme val="minor"/>
    </font>
    <font>
      <b/>
      <sz val="14"/>
      <color rgb="FFC00000"/>
      <name val="Calibri"/>
      <family val="2"/>
      <scheme val="minor"/>
    </font>
    <font>
      <b/>
      <sz val="11"/>
      <color theme="1"/>
      <name val="Times New Roman"/>
      <family val="1"/>
    </font>
    <font>
      <b/>
      <vertAlign val="superscript"/>
      <sz val="11"/>
      <color theme="1"/>
      <name val="Times New Roman"/>
      <family val="1"/>
    </font>
    <font>
      <i/>
      <sz val="11"/>
      <color theme="1"/>
      <name val="Times New Roman"/>
      <family val="1"/>
    </font>
    <font>
      <sz val="11"/>
      <color theme="1"/>
      <name val="Times New Roman"/>
      <family val="1"/>
    </font>
    <font>
      <vertAlign val="superscript"/>
      <sz val="11"/>
      <color theme="1"/>
      <name val="Times New Roman"/>
      <family val="1"/>
    </font>
    <font>
      <b/>
      <i/>
      <sz val="11"/>
      <color theme="1"/>
      <name val="Times New Roman"/>
      <family val="1"/>
    </font>
    <font>
      <b/>
      <sz val="11"/>
      <name val="Times New Roman"/>
      <family val="1"/>
    </font>
    <font>
      <i/>
      <sz val="12"/>
      <color theme="1"/>
      <name val="Times New Roman"/>
      <family val="1"/>
    </font>
    <font>
      <sz val="12"/>
      <color theme="1"/>
      <name val="Calibri"/>
      <family val="2"/>
      <scheme val="minor"/>
    </font>
    <font>
      <b/>
      <sz val="10"/>
      <color theme="1"/>
      <name val="Times New Roman"/>
      <family val="1"/>
    </font>
    <font>
      <b/>
      <sz val="14"/>
      <color theme="1"/>
      <name val="Times New Roman"/>
      <family val="1"/>
    </font>
    <font>
      <b/>
      <sz val="12"/>
      <color theme="1"/>
      <name val="Times New Roman"/>
      <family val="1"/>
    </font>
    <font>
      <i/>
      <sz val="11"/>
      <name val="Times New Roman"/>
      <family val="1"/>
    </font>
    <font>
      <sz val="11"/>
      <name val="Times New Roman"/>
      <family val="1"/>
    </font>
    <font>
      <sz val="11"/>
      <color rgb="FFFF0000"/>
      <name val="Times New Roman"/>
      <family val="1"/>
    </font>
    <font>
      <sz val="11"/>
      <name val="Calibri"/>
      <family val="2"/>
      <scheme val="minor"/>
    </font>
    <font>
      <b/>
      <sz val="11"/>
      <color rgb="FFFF0000"/>
      <name val="Times New Roman"/>
      <family val="1"/>
    </font>
    <font>
      <i/>
      <sz val="11"/>
      <color rgb="FFFF0000"/>
      <name val="Times New Roman"/>
      <family val="1"/>
    </font>
    <font>
      <b/>
      <sz val="14"/>
      <color rgb="FF7030A0"/>
      <name val="Calibri"/>
      <family val="2"/>
      <scheme val="minor"/>
    </font>
    <font>
      <b/>
      <sz val="11"/>
      <color rgb="FF000000"/>
      <name val="Times New Roman"/>
      <family val="1"/>
    </font>
    <font>
      <vertAlign val="superscript"/>
      <sz val="11"/>
      <name val="Times New Roman"/>
      <family val="1"/>
    </font>
    <font>
      <b/>
      <sz val="11"/>
      <name val="Calibri"/>
      <family val="2"/>
      <scheme val="minor"/>
    </font>
    <font>
      <i/>
      <sz val="11"/>
      <name val="Calibri"/>
      <family val="2"/>
      <scheme val="minor"/>
    </font>
    <font>
      <i/>
      <sz val="11"/>
      <color theme="1"/>
      <name val="Calibri"/>
      <family val="2"/>
      <scheme val="minor"/>
    </font>
    <font>
      <b/>
      <sz val="14"/>
      <color rgb="FFFF0000"/>
      <name val="Calibri"/>
      <family val="2"/>
      <scheme val="minor"/>
    </font>
    <font>
      <b/>
      <sz val="36"/>
      <color theme="1"/>
      <name val="Times New Roman"/>
      <family val="1"/>
    </font>
    <font>
      <b/>
      <sz val="9"/>
      <color indexed="81"/>
      <name val="Tahoma"/>
      <charset val="1"/>
    </font>
    <font>
      <sz val="9"/>
      <color indexed="81"/>
      <name val="Tahoma"/>
      <charset val="1"/>
    </font>
    <font>
      <sz val="11"/>
      <color rgb="FF000000"/>
      <name val="Times New Roman"/>
      <family val="1"/>
    </font>
    <font>
      <vertAlign val="superscript"/>
      <sz val="11"/>
      <color rgb="FF000000"/>
      <name val="Times New Roman"/>
      <family val="1"/>
    </font>
    <font>
      <b/>
      <sz val="28"/>
      <color theme="1"/>
      <name val="Times New Roman"/>
      <family val="1"/>
    </font>
    <font>
      <b/>
      <sz val="13"/>
      <color theme="1"/>
      <name val="Times New Roman"/>
      <family val="1"/>
    </font>
    <font>
      <b/>
      <sz val="16"/>
      <color theme="1"/>
      <name val="Times New Roman"/>
      <family val="1"/>
    </font>
    <font>
      <b/>
      <sz val="16"/>
      <name val="Times New Roman"/>
      <family val="1"/>
    </font>
    <font>
      <b/>
      <sz val="24"/>
      <color rgb="FFFF0000"/>
      <name val="Calibri"/>
      <family val="2"/>
      <scheme val="minor"/>
    </font>
    <font>
      <b/>
      <sz val="16"/>
      <name val="Calibri"/>
      <family val="2"/>
      <scheme val="minor"/>
    </font>
    <font>
      <b/>
      <sz val="16"/>
      <color rgb="FFFF0000"/>
      <name val="Calibri"/>
      <family val="2"/>
      <scheme val="minor"/>
    </font>
    <font>
      <b/>
      <sz val="12"/>
      <color theme="1"/>
      <name val="Arial"/>
      <family val="2"/>
    </font>
    <font>
      <sz val="12"/>
      <color theme="1"/>
      <name val="Arial"/>
      <family val="2"/>
    </font>
    <font>
      <sz val="7"/>
      <color theme="1"/>
      <name val="Times New Roman"/>
      <family val="1"/>
    </font>
  </fonts>
  <fills count="20">
    <fill>
      <patternFill patternType="none"/>
    </fill>
    <fill>
      <patternFill patternType="gray125"/>
    </fill>
    <fill>
      <patternFill patternType="solid">
        <fgColor rgb="FFD9D9D9"/>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FFFF"/>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60">
    <border>
      <left/>
      <right/>
      <top/>
      <bottom/>
      <diagonal/>
    </border>
    <border>
      <left style="thick">
        <color rgb="FF000000"/>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thick">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ck">
        <color rgb="FF000000"/>
      </right>
      <top/>
      <bottom style="medium">
        <color rgb="FF000000"/>
      </bottom>
      <diagonal/>
    </border>
    <border>
      <left style="thick">
        <color rgb="FF000000"/>
      </left>
      <right/>
      <top/>
      <bottom/>
      <diagonal/>
    </border>
    <border>
      <left/>
      <right style="thick">
        <color rgb="FF000000"/>
      </right>
      <top/>
      <bottom/>
      <diagonal/>
    </border>
    <border>
      <left style="thick">
        <color rgb="FF000000"/>
      </left>
      <right/>
      <top/>
      <bottom style="medium">
        <color rgb="FF000000"/>
      </bottom>
      <diagonal/>
    </border>
    <border>
      <left/>
      <right/>
      <top/>
      <bottom style="medium">
        <color rgb="FF000000"/>
      </bottom>
      <diagonal/>
    </border>
    <border>
      <left/>
      <right style="thick">
        <color rgb="FF000000"/>
      </right>
      <top/>
      <bottom style="medium">
        <color rgb="FF000000"/>
      </bottom>
      <diagonal/>
    </border>
    <border>
      <left style="thick">
        <color rgb="FF000000"/>
      </left>
      <right/>
      <top style="medium">
        <color rgb="FF000000"/>
      </top>
      <bottom/>
      <diagonal/>
    </border>
    <border>
      <left/>
      <right/>
      <top style="medium">
        <color rgb="FF000000"/>
      </top>
      <bottom/>
      <diagonal/>
    </border>
    <border>
      <left/>
      <right style="thick">
        <color rgb="FF000000"/>
      </right>
      <top style="medium">
        <color rgb="FF000000"/>
      </top>
      <bottom/>
      <diagonal/>
    </border>
    <border>
      <left style="thick">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thick">
        <color rgb="FF000000"/>
      </right>
      <top style="medium">
        <color rgb="FF000000"/>
      </top>
      <bottom/>
      <diagonal/>
    </border>
    <border>
      <left/>
      <right style="medium">
        <color rgb="FF000000"/>
      </right>
      <top/>
      <bottom style="medium">
        <color rgb="FF000000"/>
      </bottom>
      <diagonal/>
    </border>
    <border>
      <left style="thick">
        <color rgb="FF000000"/>
      </left>
      <right style="medium">
        <color rgb="FF000000"/>
      </right>
      <top/>
      <bottom/>
      <diagonal/>
    </border>
    <border>
      <left style="medium">
        <color rgb="FF000000"/>
      </left>
      <right style="medium">
        <color rgb="FF000000"/>
      </right>
      <top/>
      <bottom/>
      <diagonal/>
    </border>
    <border>
      <left style="medium">
        <color rgb="FF000000"/>
      </left>
      <right style="thick">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rgb="FF000000"/>
      </left>
      <right style="thick">
        <color rgb="FF000000"/>
      </right>
      <top style="thick">
        <color rgb="FF000000"/>
      </top>
      <bottom/>
      <diagonal/>
    </border>
    <border>
      <left style="medium">
        <color rgb="FF000000"/>
      </left>
      <right style="medium">
        <color rgb="FF000000"/>
      </right>
      <top style="medium">
        <color rgb="FF000000"/>
      </top>
      <bottom style="medium">
        <color rgb="FF000000"/>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right style="thick">
        <color rgb="FF000000"/>
      </right>
      <top style="medium">
        <color rgb="FF000000"/>
      </top>
      <bottom style="medium">
        <color rgb="FF000000"/>
      </bottom>
      <diagonal/>
    </border>
    <border>
      <left style="medium">
        <color rgb="FF000000"/>
      </left>
      <right style="medium">
        <color indexed="64"/>
      </right>
      <top/>
      <bottom/>
      <diagonal/>
    </border>
    <border>
      <left style="thin">
        <color indexed="64"/>
      </left>
      <right style="thin">
        <color indexed="64"/>
      </right>
      <top style="thin">
        <color indexed="64"/>
      </top>
      <bottom style="thin">
        <color indexed="64"/>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right style="medium">
        <color rgb="FF000000"/>
      </right>
      <top style="medium">
        <color rgb="FF000000"/>
      </top>
      <bottom style="thick">
        <color rgb="FF000000"/>
      </bottom>
      <diagonal/>
    </border>
    <border>
      <left/>
      <right style="thick">
        <color rgb="FF000000"/>
      </right>
      <top/>
      <bottom style="thick">
        <color rgb="FF000000"/>
      </bottom>
      <diagonal/>
    </border>
    <border>
      <left style="thick">
        <color rgb="FF0070C0"/>
      </left>
      <right style="thin">
        <color rgb="FF000000"/>
      </right>
      <top style="thick">
        <color rgb="FF0070C0"/>
      </top>
      <bottom style="thin">
        <color rgb="FF000000"/>
      </bottom>
      <diagonal/>
    </border>
    <border>
      <left style="thin">
        <color rgb="FF000000"/>
      </left>
      <right style="thin">
        <color rgb="FF000000"/>
      </right>
      <top style="thick">
        <color rgb="FF0070C0"/>
      </top>
      <bottom style="thin">
        <color rgb="FF000000"/>
      </bottom>
      <diagonal/>
    </border>
    <border>
      <left style="thin">
        <color rgb="FF000000"/>
      </left>
      <right style="thick">
        <color rgb="FF0070C0"/>
      </right>
      <top style="thick">
        <color rgb="FF0070C0"/>
      </top>
      <bottom style="thin">
        <color rgb="FF000000"/>
      </bottom>
      <diagonal/>
    </border>
    <border>
      <left style="thick">
        <color rgb="FF0070C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70C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thick">
        <color rgb="FF0070C0"/>
      </left>
      <right style="thin">
        <color rgb="FF000000"/>
      </right>
      <top style="thin">
        <color rgb="FF000000"/>
      </top>
      <bottom style="thick">
        <color rgb="FF0070C0"/>
      </bottom>
      <diagonal/>
    </border>
    <border>
      <left style="thin">
        <color rgb="FF000000"/>
      </left>
      <right style="thin">
        <color rgb="FF000000"/>
      </right>
      <top style="thin">
        <color rgb="FF000000"/>
      </top>
      <bottom style="thick">
        <color rgb="FF0070C0"/>
      </bottom>
      <diagonal/>
    </border>
    <border>
      <left style="thin">
        <color rgb="FF000000"/>
      </left>
      <right style="thick">
        <color rgb="FF0070C0"/>
      </right>
      <top style="thin">
        <color rgb="FF000000"/>
      </top>
      <bottom style="thick">
        <color rgb="FF0070C0"/>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87">
    <xf numFmtId="0" fontId="0" fillId="0" borderId="0" xfId="0"/>
    <xf numFmtId="0" fontId="7" fillId="3" borderId="17"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10" fillId="0" borderId="17" xfId="0" applyFont="1" applyBorder="1" applyAlignment="1">
      <alignment horizontal="center" vertical="center" wrapText="1"/>
    </xf>
    <xf numFmtId="0" fontId="10" fillId="0" borderId="19" xfId="0" applyFont="1" applyBorder="1" applyAlignment="1">
      <alignment horizontal="center" vertical="center" wrapText="1"/>
    </xf>
    <xf numFmtId="0" fontId="9" fillId="0" borderId="4" xfId="0" applyFont="1" applyBorder="1" applyAlignment="1">
      <alignment vertical="center" wrapText="1"/>
    </xf>
    <xf numFmtId="0" fontId="9" fillId="0" borderId="19" xfId="0" applyFont="1" applyBorder="1" applyAlignment="1">
      <alignment vertical="center" wrapText="1"/>
    </xf>
    <xf numFmtId="164" fontId="10" fillId="0" borderId="11" xfId="0" applyNumberFormat="1" applyFont="1" applyBorder="1" applyAlignment="1">
      <alignment horizontal="center" vertical="center" wrapText="1"/>
    </xf>
    <xf numFmtId="0" fontId="10" fillId="3" borderId="4" xfId="0" applyFont="1" applyFill="1" applyBorder="1" applyAlignment="1">
      <alignment vertical="center" wrapText="1"/>
    </xf>
    <xf numFmtId="0" fontId="7" fillId="3" borderId="19" xfId="0" applyFont="1" applyFill="1" applyBorder="1" applyAlignment="1">
      <alignment vertical="center" wrapText="1"/>
    </xf>
    <xf numFmtId="164" fontId="7" fillId="3" borderId="11" xfId="0" applyNumberFormat="1" applyFont="1" applyFill="1" applyBorder="1" applyAlignment="1">
      <alignment horizontal="center" vertical="center" wrapText="1"/>
    </xf>
    <xf numFmtId="0" fontId="11" fillId="0" borderId="19" xfId="0" applyFont="1" applyBorder="1" applyAlignment="1">
      <alignment horizontal="center" vertical="center" wrapText="1"/>
    </xf>
    <xf numFmtId="165" fontId="10" fillId="0" borderId="19" xfId="0" applyNumberFormat="1" applyFont="1" applyBorder="1" applyAlignment="1">
      <alignment horizontal="center" vertical="center" wrapText="1"/>
    </xf>
    <xf numFmtId="0" fontId="7" fillId="3" borderId="4" xfId="0" applyFont="1" applyFill="1" applyBorder="1" applyAlignment="1">
      <alignment vertical="center" wrapText="1"/>
    </xf>
    <xf numFmtId="165" fontId="7" fillId="3" borderId="19" xfId="0" applyNumberFormat="1" applyFont="1" applyFill="1" applyBorder="1" applyAlignment="1">
      <alignment horizontal="center" vertical="center" wrapText="1"/>
    </xf>
    <xf numFmtId="164" fontId="9" fillId="0" borderId="11" xfId="0" applyNumberFormat="1" applyFont="1" applyBorder="1" applyAlignment="1">
      <alignment horizontal="center" vertical="center" wrapText="1"/>
    </xf>
    <xf numFmtId="0" fontId="7" fillId="0" borderId="19" xfId="0" applyFont="1" applyBorder="1" applyAlignment="1">
      <alignment horizontal="center" vertical="center" wrapText="1"/>
    </xf>
    <xf numFmtId="164" fontId="7" fillId="0" borderId="11" xfId="0" applyNumberFormat="1" applyFont="1" applyBorder="1" applyAlignment="1">
      <alignment horizontal="center" vertical="center" wrapText="1"/>
    </xf>
    <xf numFmtId="0" fontId="13" fillId="3" borderId="19" xfId="0" applyFont="1" applyFill="1" applyBorder="1" applyAlignment="1">
      <alignment horizontal="center" vertical="center" wrapText="1"/>
    </xf>
    <xf numFmtId="0" fontId="10" fillId="0" borderId="19" xfId="0" applyFont="1" applyBorder="1" applyAlignment="1">
      <alignment vertical="center" wrapText="1"/>
    </xf>
    <xf numFmtId="0" fontId="9" fillId="4" borderId="4" xfId="0" applyFont="1" applyFill="1" applyBorder="1" applyAlignment="1">
      <alignment vertical="center" wrapText="1"/>
    </xf>
    <xf numFmtId="17" fontId="10" fillId="0" borderId="19" xfId="0" applyNumberFormat="1" applyFont="1" applyBorder="1" applyAlignment="1">
      <alignment horizontal="center" vertical="center" wrapText="1"/>
    </xf>
    <xf numFmtId="166" fontId="10" fillId="0" borderId="11" xfId="1" applyNumberFormat="1" applyFont="1" applyBorder="1" applyAlignment="1">
      <alignment horizontal="center" vertical="center" wrapText="1"/>
    </xf>
    <xf numFmtId="14" fontId="7" fillId="5" borderId="20" xfId="0" applyNumberFormat="1" applyFont="1" applyFill="1" applyBorder="1" applyAlignment="1">
      <alignment horizontal="left" vertical="center" wrapText="1"/>
    </xf>
    <xf numFmtId="0" fontId="7" fillId="5" borderId="17" xfId="0" applyFont="1" applyFill="1" applyBorder="1" applyAlignment="1">
      <alignment horizontal="left" vertical="center" wrapText="1"/>
    </xf>
    <xf numFmtId="0" fontId="7" fillId="5" borderId="17" xfId="0" applyFont="1" applyFill="1" applyBorder="1" applyAlignment="1">
      <alignment horizontal="center" vertical="center" wrapText="1"/>
    </xf>
    <xf numFmtId="164" fontId="7" fillId="5" borderId="8" xfId="0" applyNumberFormat="1" applyFont="1" applyFill="1" applyBorder="1" applyAlignment="1">
      <alignment horizontal="left" vertical="center" wrapText="1"/>
    </xf>
    <xf numFmtId="0" fontId="9" fillId="0" borderId="26" xfId="0" applyFont="1" applyBorder="1" applyAlignment="1">
      <alignment vertical="center" wrapText="1"/>
    </xf>
    <xf numFmtId="0" fontId="14" fillId="0" borderId="26" xfId="0" applyFont="1" applyBorder="1" applyAlignment="1">
      <alignment vertical="center" wrapText="1"/>
    </xf>
    <xf numFmtId="0" fontId="15" fillId="0" borderId="26" xfId="0" applyFont="1" applyBorder="1" applyAlignment="1">
      <alignment vertical="center" wrapText="1"/>
    </xf>
    <xf numFmtId="17" fontId="15" fillId="0" borderId="26" xfId="0" applyNumberFormat="1" applyFont="1" applyBorder="1" applyAlignment="1">
      <alignment horizontal="center" vertical="center" wrapText="1"/>
    </xf>
    <xf numFmtId="166" fontId="0" fillId="0" borderId="26" xfId="1" applyNumberFormat="1" applyFont="1" applyBorder="1" applyAlignment="1">
      <alignment vertical="center"/>
    </xf>
    <xf numFmtId="0" fontId="9" fillId="0" borderId="27" xfId="0" applyFont="1" applyBorder="1" applyAlignment="1">
      <alignment vertical="center" wrapText="1"/>
    </xf>
    <xf numFmtId="0" fontId="10" fillId="0" borderId="27" xfId="0" applyFont="1" applyBorder="1" applyAlignment="1">
      <alignment vertical="center" wrapText="1"/>
    </xf>
    <xf numFmtId="0" fontId="10" fillId="0" borderId="27" xfId="0" applyFont="1" applyBorder="1" applyAlignment="1">
      <alignment horizontal="center" vertical="center" wrapText="1"/>
    </xf>
    <xf numFmtId="3" fontId="0" fillId="0" borderId="27" xfId="0" applyNumberFormat="1" applyBorder="1" applyAlignment="1">
      <alignment vertical="center" wrapText="1"/>
    </xf>
    <xf numFmtId="3" fontId="0" fillId="0" borderId="27" xfId="0" applyNumberFormat="1" applyBorder="1" applyAlignment="1">
      <alignment vertical="center"/>
    </xf>
    <xf numFmtId="0" fontId="16" fillId="3" borderId="19" xfId="0" applyFont="1" applyFill="1" applyBorder="1" applyAlignment="1">
      <alignment vertical="center" wrapText="1"/>
    </xf>
    <xf numFmtId="164" fontId="9" fillId="0" borderId="11" xfId="1" applyNumberFormat="1" applyFont="1" applyBorder="1" applyAlignment="1">
      <alignment horizontal="center" vertical="center" wrapText="1"/>
    </xf>
    <xf numFmtId="164" fontId="18" fillId="6" borderId="11" xfId="0" applyNumberFormat="1" applyFont="1" applyFill="1" applyBorder="1" applyAlignment="1">
      <alignment horizontal="center" vertical="center" wrapText="1"/>
    </xf>
    <xf numFmtId="165" fontId="13" fillId="3" borderId="19" xfId="0" applyNumberFormat="1" applyFont="1" applyFill="1" applyBorder="1" applyAlignment="1">
      <alignment horizontal="center" vertical="center" wrapText="1"/>
    </xf>
    <xf numFmtId="0" fontId="19" fillId="0" borderId="4" xfId="0" applyFont="1" applyBorder="1" applyAlignment="1">
      <alignment vertical="center" wrapText="1"/>
    </xf>
    <xf numFmtId="0" fontId="19" fillId="0" borderId="19" xfId="0" applyFont="1" applyBorder="1" applyAlignment="1">
      <alignment vertical="center" wrapText="1"/>
    </xf>
    <xf numFmtId="0" fontId="20" fillId="0" borderId="19" xfId="0" applyFont="1" applyBorder="1" applyAlignment="1">
      <alignment horizontal="center" vertical="center" wrapText="1"/>
    </xf>
    <xf numFmtId="165" fontId="20" fillId="0" borderId="19" xfId="0" applyNumberFormat="1" applyFont="1" applyBorder="1" applyAlignment="1">
      <alignment horizontal="center" vertical="center" wrapText="1"/>
    </xf>
    <xf numFmtId="164" fontId="13" fillId="0" borderId="11" xfId="0" applyNumberFormat="1" applyFont="1" applyBorder="1" applyAlignment="1">
      <alignment horizontal="center" vertical="center" wrapText="1"/>
    </xf>
    <xf numFmtId="164" fontId="20" fillId="0" borderId="11" xfId="0" applyNumberFormat="1" applyFont="1" applyBorder="1" applyAlignment="1">
      <alignment horizontal="center" vertical="center" wrapText="1"/>
    </xf>
    <xf numFmtId="0" fontId="10" fillId="3" borderId="19" xfId="0" applyFont="1" applyFill="1" applyBorder="1" applyAlignment="1">
      <alignment horizontal="center" vertical="center" wrapText="1"/>
    </xf>
    <xf numFmtId="0" fontId="21" fillId="0" borderId="19" xfId="0" applyFont="1" applyBorder="1" applyAlignment="1">
      <alignment horizontal="center" vertical="center" wrapText="1"/>
    </xf>
    <xf numFmtId="0" fontId="10" fillId="4" borderId="19" xfId="0" applyFont="1" applyFill="1" applyBorder="1" applyAlignment="1">
      <alignment horizontal="center" vertical="center" wrapText="1"/>
    </xf>
    <xf numFmtId="0" fontId="9" fillId="0" borderId="20" xfId="0" applyFont="1" applyBorder="1" applyAlignment="1">
      <alignment vertical="center" wrapText="1"/>
    </xf>
    <xf numFmtId="0" fontId="9" fillId="0" borderId="17" xfId="0" applyFont="1" applyBorder="1" applyAlignment="1">
      <alignment vertical="center" wrapText="1"/>
    </xf>
    <xf numFmtId="0" fontId="10" fillId="0" borderId="17" xfId="0" applyFont="1" applyBorder="1" applyAlignment="1">
      <alignment vertical="center" wrapText="1"/>
    </xf>
    <xf numFmtId="164" fontId="10" fillId="0" borderId="8" xfId="0" applyNumberFormat="1" applyFont="1" applyBorder="1" applyAlignment="1">
      <alignment horizontal="center" vertical="center" wrapText="1"/>
    </xf>
    <xf numFmtId="0" fontId="19" fillId="0" borderId="27" xfId="0" applyFont="1" applyBorder="1" applyAlignment="1">
      <alignment vertical="center" wrapText="1"/>
    </xf>
    <xf numFmtId="0" fontId="20" fillId="0" borderId="27" xfId="0" applyFont="1" applyBorder="1" applyAlignment="1">
      <alignment horizontal="center" vertical="center" wrapText="1"/>
    </xf>
    <xf numFmtId="0" fontId="22" fillId="0" borderId="27" xfId="0" applyFont="1" applyBorder="1" applyAlignment="1">
      <alignment horizontal="center" vertical="center"/>
    </xf>
    <xf numFmtId="164" fontId="0" fillId="0" borderId="27" xfId="0" applyNumberFormat="1" applyBorder="1" applyAlignment="1">
      <alignment horizontal="center"/>
    </xf>
    <xf numFmtId="0" fontId="2" fillId="3" borderId="4" xfId="0" applyFont="1" applyFill="1" applyBorder="1" applyAlignment="1">
      <alignment vertical="center" wrapText="1"/>
    </xf>
    <xf numFmtId="0" fontId="2" fillId="3" borderId="19" xfId="0" applyFont="1" applyFill="1" applyBorder="1" applyAlignment="1">
      <alignment vertical="center" wrapText="1"/>
    </xf>
    <xf numFmtId="164" fontId="7" fillId="6" borderId="11" xfId="0" applyNumberFormat="1" applyFont="1" applyFill="1" applyBorder="1" applyAlignment="1">
      <alignment horizontal="center" vertical="center" wrapText="1"/>
    </xf>
    <xf numFmtId="0" fontId="13" fillId="3" borderId="19" xfId="0" applyFont="1" applyFill="1" applyBorder="1" applyAlignment="1">
      <alignment vertical="center" wrapText="1"/>
    </xf>
    <xf numFmtId="0" fontId="13" fillId="3" borderId="4" xfId="0" applyFont="1" applyFill="1" applyBorder="1" applyAlignment="1">
      <alignment vertical="center" wrapText="1"/>
    </xf>
    <xf numFmtId="164" fontId="13" fillId="3" borderId="11" xfId="0" applyNumberFormat="1" applyFont="1" applyFill="1" applyBorder="1" applyAlignment="1">
      <alignment horizontal="center" vertical="center" wrapText="1"/>
    </xf>
    <xf numFmtId="164" fontId="19" fillId="0" borderId="11" xfId="0" applyNumberFormat="1" applyFont="1" applyBorder="1" applyAlignment="1">
      <alignment horizontal="center" vertical="center" wrapText="1"/>
    </xf>
    <xf numFmtId="0" fontId="19" fillId="4" borderId="4" xfId="0" applyFont="1" applyFill="1" applyBorder="1" applyAlignment="1">
      <alignment vertical="center" wrapText="1"/>
    </xf>
    <xf numFmtId="164" fontId="10" fillId="4" borderId="11" xfId="0" applyNumberFormat="1" applyFont="1" applyFill="1" applyBorder="1" applyAlignment="1">
      <alignment horizontal="center" vertical="center" wrapText="1"/>
    </xf>
    <xf numFmtId="0" fontId="10" fillId="3" borderId="19" xfId="0" applyFont="1" applyFill="1" applyBorder="1" applyAlignment="1">
      <alignment vertical="center" wrapText="1"/>
    </xf>
    <xf numFmtId="0" fontId="9" fillId="4" borderId="19" xfId="0" applyFont="1" applyFill="1" applyBorder="1" applyAlignment="1">
      <alignment vertical="center" wrapText="1"/>
    </xf>
    <xf numFmtId="0" fontId="20" fillId="4" borderId="19" xfId="0" applyFont="1" applyFill="1" applyBorder="1" applyAlignment="1">
      <alignment horizontal="center" vertical="center" wrapText="1"/>
    </xf>
    <xf numFmtId="0" fontId="26" fillId="3" borderId="19" xfId="0" applyFont="1" applyFill="1" applyBorder="1" applyAlignment="1">
      <alignment horizontal="center" vertical="center" wrapText="1"/>
    </xf>
    <xf numFmtId="0" fontId="2" fillId="3" borderId="19" xfId="0" applyFont="1" applyFill="1" applyBorder="1" applyAlignment="1">
      <alignment horizontal="center" vertical="center" wrapText="1"/>
    </xf>
    <xf numFmtId="164" fontId="2" fillId="3" borderId="11" xfId="0" applyNumberFormat="1" applyFont="1" applyFill="1" applyBorder="1" applyAlignment="1">
      <alignment horizontal="center" vertical="center" wrapText="1"/>
    </xf>
    <xf numFmtId="0" fontId="0" fillId="0" borderId="19" xfId="0" applyFont="1" applyBorder="1" applyAlignment="1">
      <alignment horizontal="center" vertical="center" wrapText="1"/>
    </xf>
    <xf numFmtId="164" fontId="0" fillId="0" borderId="11" xfId="0" applyNumberFormat="1" applyFont="1" applyBorder="1" applyAlignment="1">
      <alignment horizontal="center" vertical="center" wrapText="1"/>
    </xf>
    <xf numFmtId="164" fontId="0" fillId="4" borderId="11" xfId="0" applyNumberFormat="1" applyFont="1" applyFill="1" applyBorder="1" applyAlignment="1">
      <alignment horizontal="center" vertical="center" wrapText="1"/>
    </xf>
    <xf numFmtId="0" fontId="13" fillId="3" borderId="21" xfId="0" applyFont="1" applyFill="1" applyBorder="1" applyAlignment="1">
      <alignment vertical="center" wrapText="1"/>
    </xf>
    <xf numFmtId="0" fontId="13" fillId="3" borderId="36" xfId="0" applyFont="1" applyFill="1" applyBorder="1" applyAlignment="1">
      <alignment vertical="center" wrapText="1"/>
    </xf>
    <xf numFmtId="0" fontId="13" fillId="3" borderId="31" xfId="0" applyFont="1" applyFill="1" applyBorder="1" applyAlignment="1">
      <alignment vertical="center" wrapText="1"/>
    </xf>
    <xf numFmtId="0" fontId="13" fillId="3" borderId="31" xfId="0" applyFont="1" applyFill="1" applyBorder="1" applyAlignment="1">
      <alignment horizontal="center" vertical="center" wrapText="1"/>
    </xf>
    <xf numFmtId="164" fontId="28" fillId="3" borderId="16" xfId="0" applyNumberFormat="1" applyFont="1" applyFill="1" applyBorder="1" applyAlignment="1">
      <alignment horizontal="center" vertical="center" wrapText="1"/>
    </xf>
    <xf numFmtId="0" fontId="19" fillId="4" borderId="23" xfId="0" applyFont="1" applyFill="1" applyBorder="1" applyAlignment="1">
      <alignment vertical="center" wrapText="1"/>
    </xf>
    <xf numFmtId="0" fontId="20" fillId="4" borderId="23" xfId="0" applyFont="1" applyFill="1" applyBorder="1" applyAlignment="1">
      <alignment horizontal="center" vertical="center" wrapText="1"/>
    </xf>
    <xf numFmtId="166" fontId="22" fillId="4" borderId="23" xfId="1" applyNumberFormat="1" applyFont="1" applyFill="1" applyBorder="1" applyAlignment="1">
      <alignment horizontal="center" vertical="center" wrapText="1"/>
    </xf>
    <xf numFmtId="0" fontId="19" fillId="0" borderId="23" xfId="0" applyFont="1" applyBorder="1" applyAlignment="1">
      <alignment vertical="center" wrapText="1"/>
    </xf>
    <xf numFmtId="164" fontId="22" fillId="4" borderId="23" xfId="0" applyNumberFormat="1" applyFont="1" applyFill="1" applyBorder="1" applyAlignment="1">
      <alignment horizontal="center" vertical="center" wrapText="1"/>
    </xf>
    <xf numFmtId="0" fontId="28" fillId="3" borderId="4" xfId="0" applyFont="1" applyFill="1" applyBorder="1" applyAlignment="1">
      <alignment vertical="center" wrapText="1"/>
    </xf>
    <xf numFmtId="0" fontId="19" fillId="0" borderId="19" xfId="0" applyFont="1" applyBorder="1" applyAlignment="1">
      <alignment horizontal="center" vertical="center" wrapText="1"/>
    </xf>
    <xf numFmtId="165" fontId="22" fillId="0" borderId="19" xfId="0" applyNumberFormat="1" applyFont="1" applyBorder="1" applyAlignment="1">
      <alignment horizontal="center" vertical="center" wrapText="1"/>
    </xf>
    <xf numFmtId="164" fontId="29" fillId="0" borderId="11" xfId="0" applyNumberFormat="1" applyFont="1" applyBorder="1" applyAlignment="1">
      <alignment horizontal="center" vertical="center" wrapText="1"/>
    </xf>
    <xf numFmtId="0" fontId="22" fillId="0" borderId="19" xfId="0" applyFont="1" applyBorder="1" applyAlignment="1">
      <alignment horizontal="center" vertical="center" wrapText="1"/>
    </xf>
    <xf numFmtId="0" fontId="9" fillId="7" borderId="19" xfId="0" applyFont="1" applyFill="1" applyBorder="1" applyAlignment="1">
      <alignment vertical="center" wrapText="1"/>
    </xf>
    <xf numFmtId="0" fontId="0" fillId="0" borderId="19" xfId="0" applyBorder="1" applyAlignment="1">
      <alignment horizontal="center" vertical="center" wrapText="1"/>
    </xf>
    <xf numFmtId="0" fontId="9" fillId="7" borderId="17" xfId="0" applyFont="1" applyFill="1" applyBorder="1" applyAlignment="1">
      <alignment vertical="center" wrapText="1"/>
    </xf>
    <xf numFmtId="0" fontId="9" fillId="0" borderId="9" xfId="0" applyFont="1" applyBorder="1" applyAlignment="1">
      <alignment vertical="center" wrapText="1"/>
    </xf>
    <xf numFmtId="0" fontId="9" fillId="0" borderId="37" xfId="0" applyFont="1" applyBorder="1" applyAlignment="1">
      <alignment vertical="center" wrapText="1"/>
    </xf>
    <xf numFmtId="0" fontId="9" fillId="7" borderId="37" xfId="0" applyFont="1" applyFill="1" applyBorder="1" applyAlignment="1">
      <alignment vertical="center" wrapText="1"/>
    </xf>
    <xf numFmtId="164" fontId="16" fillId="0" borderId="41" xfId="0" applyNumberFormat="1" applyFont="1" applyBorder="1" applyAlignment="1">
      <alignment horizontal="center" vertical="center" wrapText="1"/>
    </xf>
    <xf numFmtId="0" fontId="3" fillId="4" borderId="46" xfId="0" applyFont="1" applyFill="1" applyBorder="1" applyAlignment="1">
      <alignment horizontal="center" vertical="center" wrapText="1"/>
    </xf>
    <xf numFmtId="0" fontId="7" fillId="8" borderId="46" xfId="0" applyFont="1" applyFill="1" applyBorder="1" applyAlignment="1">
      <alignment horizontal="center" vertical="center" wrapText="1"/>
    </xf>
    <xf numFmtId="0" fontId="7" fillId="0" borderId="46" xfId="0" applyFont="1" applyBorder="1" applyAlignment="1">
      <alignment vertical="center" wrapText="1"/>
    </xf>
    <xf numFmtId="0" fontId="9" fillId="0" borderId="46" xfId="0" applyFont="1" applyBorder="1" applyAlignment="1">
      <alignment vertical="center" wrapText="1"/>
    </xf>
    <xf numFmtId="0" fontId="10" fillId="0" borderId="46" xfId="0" applyFont="1" applyBorder="1" applyAlignment="1">
      <alignment vertical="center" wrapText="1"/>
    </xf>
    <xf numFmtId="0" fontId="9" fillId="0" borderId="45" xfId="0" applyFont="1" applyBorder="1" applyAlignment="1">
      <alignment horizontal="left" vertical="center" wrapText="1"/>
    </xf>
    <xf numFmtId="0" fontId="7" fillId="0" borderId="46"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5" xfId="0" applyFont="1" applyBorder="1" applyAlignment="1">
      <alignment horizontal="left" vertical="center" wrapText="1"/>
    </xf>
    <xf numFmtId="0" fontId="7" fillId="0" borderId="46" xfId="0" applyFont="1" applyFill="1" applyBorder="1" applyAlignment="1">
      <alignment horizontal="center" vertical="center" wrapText="1"/>
    </xf>
    <xf numFmtId="166" fontId="7" fillId="0" borderId="47" xfId="1" applyNumberFormat="1" applyFont="1" applyBorder="1" applyAlignment="1">
      <alignment horizontal="center" vertical="center" wrapText="1"/>
    </xf>
    <xf numFmtId="1" fontId="10" fillId="0" borderId="47" xfId="0" applyNumberFormat="1" applyFont="1" applyBorder="1" applyAlignment="1">
      <alignment horizontal="center" vertical="center" wrapText="1"/>
    </xf>
    <xf numFmtId="0" fontId="11" fillId="0" borderId="46" xfId="0" applyFont="1" applyBorder="1" applyAlignment="1">
      <alignment vertical="center" wrapText="1"/>
    </xf>
    <xf numFmtId="165" fontId="10" fillId="0" borderId="46" xfId="0" applyNumberFormat="1" applyFont="1" applyBorder="1" applyAlignment="1">
      <alignment vertical="center" wrapText="1"/>
    </xf>
    <xf numFmtId="0" fontId="7" fillId="0" borderId="45" xfId="0" applyFont="1" applyBorder="1" applyAlignment="1">
      <alignment horizontal="left" vertical="center" wrapText="1"/>
    </xf>
    <xf numFmtId="1" fontId="9" fillId="0" borderId="47" xfId="0" applyNumberFormat="1" applyFont="1" applyBorder="1" applyAlignment="1">
      <alignment horizontal="center" vertical="center" wrapText="1"/>
    </xf>
    <xf numFmtId="166" fontId="10" fillId="0" borderId="47" xfId="1" applyNumberFormat="1" applyFont="1" applyBorder="1" applyAlignment="1">
      <alignment horizontal="center" vertical="center" wrapText="1"/>
    </xf>
    <xf numFmtId="0" fontId="7" fillId="9" borderId="46" xfId="0" applyFont="1" applyFill="1" applyBorder="1" applyAlignment="1">
      <alignment vertical="center" wrapText="1"/>
    </xf>
    <xf numFmtId="0" fontId="7" fillId="0" borderId="47" xfId="0" applyFont="1" applyBorder="1" applyAlignment="1">
      <alignment horizontal="center" vertical="center" wrapText="1"/>
    </xf>
    <xf numFmtId="0" fontId="9" fillId="9" borderId="46" xfId="0" applyFont="1" applyFill="1" applyBorder="1" applyAlignment="1">
      <alignment vertical="center" wrapText="1"/>
    </xf>
    <xf numFmtId="0" fontId="7" fillId="8" borderId="46" xfId="0" applyFont="1" applyFill="1" applyBorder="1" applyAlignment="1">
      <alignment vertical="center" wrapText="1"/>
    </xf>
    <xf numFmtId="0" fontId="9" fillId="4" borderId="46" xfId="0" applyFont="1" applyFill="1" applyBorder="1" applyAlignment="1">
      <alignment vertical="center" wrapText="1"/>
    </xf>
    <xf numFmtId="0" fontId="0" fillId="0" borderId="46" xfId="0" applyBorder="1"/>
    <xf numFmtId="3" fontId="7" fillId="0" borderId="47" xfId="0" applyNumberFormat="1" applyFont="1" applyBorder="1" applyAlignment="1">
      <alignment horizontal="center" vertical="center" wrapText="1"/>
    </xf>
    <xf numFmtId="3" fontId="10" fillId="0" borderId="47" xfId="0" applyNumberFormat="1" applyFont="1" applyBorder="1" applyAlignment="1">
      <alignment horizontal="center" vertical="center" wrapText="1"/>
    </xf>
    <xf numFmtId="0" fontId="7" fillId="4" borderId="46" xfId="0" applyFont="1" applyFill="1" applyBorder="1" applyAlignment="1">
      <alignment horizontal="center" vertical="center" wrapText="1"/>
    </xf>
    <xf numFmtId="165" fontId="10" fillId="0" borderId="46" xfId="0" applyNumberFormat="1" applyFont="1" applyBorder="1" applyAlignment="1">
      <alignment horizontal="center" vertical="center" wrapText="1"/>
    </xf>
    <xf numFmtId="0" fontId="7" fillId="10" borderId="46" xfId="0" applyFont="1" applyFill="1" applyBorder="1" applyAlignment="1">
      <alignment horizontal="center" vertical="center" wrapText="1"/>
    </xf>
    <xf numFmtId="166" fontId="7" fillId="0" borderId="47" xfId="1" applyNumberFormat="1" applyFont="1" applyBorder="1" applyAlignment="1">
      <alignment vertical="center" wrapText="1"/>
    </xf>
    <xf numFmtId="0" fontId="9" fillId="4" borderId="45" xfId="0" applyFont="1" applyFill="1" applyBorder="1" applyAlignment="1">
      <alignment horizontal="left" vertical="center" wrapText="1"/>
    </xf>
    <xf numFmtId="17" fontId="10" fillId="0" borderId="46" xfId="0" applyNumberFormat="1" applyFont="1" applyBorder="1" applyAlignment="1">
      <alignment vertical="center" wrapText="1"/>
    </xf>
    <xf numFmtId="166" fontId="10" fillId="0" borderId="47" xfId="1" applyNumberFormat="1" applyFont="1" applyBorder="1" applyAlignment="1">
      <alignment horizontal="left" vertical="center" wrapText="1"/>
    </xf>
    <xf numFmtId="15" fontId="10" fillId="0" borderId="46" xfId="0" applyNumberFormat="1" applyFont="1" applyBorder="1" applyAlignment="1">
      <alignment vertical="center" wrapText="1"/>
    </xf>
    <xf numFmtId="14" fontId="7" fillId="4" borderId="45" xfId="0" applyNumberFormat="1" applyFont="1" applyFill="1" applyBorder="1" applyAlignment="1">
      <alignment horizontal="left" vertical="center" wrapText="1"/>
    </xf>
    <xf numFmtId="0" fontId="7" fillId="11" borderId="46" xfId="0" applyFont="1" applyFill="1" applyBorder="1" applyAlignment="1">
      <alignment horizontal="center" vertical="center" wrapText="1"/>
    </xf>
    <xf numFmtId="0" fontId="7" fillId="4" borderId="46" xfId="0" applyFont="1" applyFill="1" applyBorder="1" applyAlignment="1">
      <alignment horizontal="left" vertical="center" wrapText="1"/>
    </xf>
    <xf numFmtId="17" fontId="15" fillId="0" borderId="46" xfId="0" applyNumberFormat="1" applyFont="1" applyBorder="1" applyAlignment="1">
      <alignment horizontal="center" vertical="center" wrapText="1"/>
    </xf>
    <xf numFmtId="0" fontId="7" fillId="0" borderId="46" xfId="0" applyFont="1" applyFill="1" applyBorder="1" applyAlignment="1">
      <alignment vertical="center" wrapText="1"/>
    </xf>
    <xf numFmtId="166" fontId="9" fillId="0" borderId="47" xfId="1" applyNumberFormat="1" applyFont="1" applyBorder="1" applyAlignment="1">
      <alignment horizontal="center" vertical="center" wrapText="1"/>
    </xf>
    <xf numFmtId="3" fontId="18" fillId="6" borderId="47" xfId="0" applyNumberFormat="1" applyFont="1" applyFill="1" applyBorder="1" applyAlignment="1">
      <alignment horizontal="center" vertical="center" wrapText="1"/>
    </xf>
    <xf numFmtId="0" fontId="7" fillId="4" borderId="19" xfId="0" applyFont="1" applyFill="1" applyBorder="1" applyAlignment="1">
      <alignment horizontal="center" vertical="center" wrapText="1"/>
    </xf>
    <xf numFmtId="165" fontId="7" fillId="0" borderId="46" xfId="0" applyNumberFormat="1" applyFont="1" applyBorder="1" applyAlignment="1">
      <alignment horizontal="center" vertical="center" wrapText="1"/>
    </xf>
    <xf numFmtId="0" fontId="19" fillId="0" borderId="4" xfId="0" applyFont="1" applyBorder="1" applyAlignment="1">
      <alignment horizontal="left" vertical="center" wrapText="1"/>
    </xf>
    <xf numFmtId="0" fontId="9" fillId="0" borderId="4" xfId="0" applyFont="1" applyBorder="1" applyAlignment="1">
      <alignment horizontal="left" vertical="center" wrapText="1"/>
    </xf>
    <xf numFmtId="0" fontId="19" fillId="0" borderId="27" xfId="0" applyFont="1" applyBorder="1" applyAlignment="1">
      <alignment horizontal="left" vertical="center" wrapText="1"/>
    </xf>
    <xf numFmtId="0" fontId="22" fillId="0" borderId="27" xfId="0" applyFont="1" applyBorder="1" applyAlignment="1">
      <alignment horizontal="center" vertical="center" wrapText="1"/>
    </xf>
    <xf numFmtId="0" fontId="7" fillId="0" borderId="45" xfId="0" applyFont="1" applyFill="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vertical="center" wrapText="1"/>
    </xf>
    <xf numFmtId="0" fontId="9" fillId="12" borderId="46" xfId="0" applyFont="1" applyFill="1" applyBorder="1" applyAlignment="1">
      <alignment vertical="center" wrapText="1"/>
    </xf>
    <xf numFmtId="17" fontId="10" fillId="0" borderId="46" xfId="0" applyNumberFormat="1" applyFont="1" applyBorder="1" applyAlignment="1">
      <alignment horizontal="center" vertical="center" wrapText="1"/>
    </xf>
    <xf numFmtId="166" fontId="7" fillId="6" borderId="47" xfId="1" applyNumberFormat="1" applyFont="1" applyFill="1" applyBorder="1" applyAlignment="1">
      <alignment horizontal="center" vertical="center" wrapText="1"/>
    </xf>
    <xf numFmtId="0" fontId="7" fillId="13" borderId="46" xfId="0" applyFont="1" applyFill="1" applyBorder="1" applyAlignment="1">
      <alignment horizontal="center" vertical="center" wrapText="1"/>
    </xf>
    <xf numFmtId="0" fontId="7" fillId="14" borderId="46"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0" fillId="4" borderId="46" xfId="0" applyFont="1" applyFill="1" applyBorder="1" applyAlignment="1">
      <alignment horizontal="center" vertical="center" wrapText="1"/>
    </xf>
    <xf numFmtId="165" fontId="7" fillId="0" borderId="46" xfId="0" applyNumberFormat="1" applyFont="1" applyBorder="1" applyAlignment="1">
      <alignment vertical="center" wrapText="1"/>
    </xf>
    <xf numFmtId="0" fontId="7" fillId="15" borderId="46" xfId="0" applyFont="1" applyFill="1" applyBorder="1" applyAlignment="1">
      <alignment horizontal="center" vertical="center" wrapText="1"/>
    </xf>
    <xf numFmtId="0" fontId="19" fillId="4" borderId="4" xfId="0" applyFont="1" applyFill="1" applyBorder="1" applyAlignment="1">
      <alignment horizontal="left" vertical="center" wrapText="1"/>
    </xf>
    <xf numFmtId="166" fontId="10" fillId="4" borderId="47" xfId="1" applyNumberFormat="1" applyFont="1" applyFill="1" applyBorder="1" applyAlignment="1">
      <alignment horizontal="center" vertical="center" wrapText="1"/>
    </xf>
    <xf numFmtId="0" fontId="7" fillId="4" borderId="4" xfId="0" applyFont="1" applyFill="1" applyBorder="1" applyAlignment="1">
      <alignment horizontal="left" vertical="center" wrapText="1"/>
    </xf>
    <xf numFmtId="166" fontId="7" fillId="4" borderId="47" xfId="1" applyNumberFormat="1" applyFont="1" applyFill="1" applyBorder="1" applyAlignment="1">
      <alignment horizontal="center" vertical="center" wrapText="1"/>
    </xf>
    <xf numFmtId="0" fontId="9" fillId="0" borderId="55" xfId="0" applyFont="1" applyBorder="1" applyAlignment="1">
      <alignment vertical="center" wrapText="1"/>
    </xf>
    <xf numFmtId="166" fontId="18" fillId="6" borderId="47" xfId="1" applyNumberFormat="1" applyFont="1" applyFill="1" applyBorder="1" applyAlignment="1">
      <alignment horizontal="center" vertical="center" wrapText="1"/>
    </xf>
    <xf numFmtId="0" fontId="26" fillId="0" borderId="46" xfId="0" applyFont="1" applyBorder="1" applyAlignment="1">
      <alignment vertical="center" wrapText="1"/>
    </xf>
    <xf numFmtId="0" fontId="35" fillId="0" borderId="46" xfId="0" applyFont="1" applyBorder="1" applyAlignment="1">
      <alignment vertical="center" wrapText="1"/>
    </xf>
    <xf numFmtId="0" fontId="2" fillId="4" borderId="4" xfId="0" applyFont="1" applyFill="1" applyBorder="1" applyAlignment="1">
      <alignment horizontal="left" vertical="center" wrapText="1"/>
    </xf>
    <xf numFmtId="0" fontId="2" fillId="4" borderId="46" xfId="0" applyFont="1" applyFill="1" applyBorder="1" applyAlignment="1">
      <alignment horizontal="center" vertical="center" wrapText="1"/>
    </xf>
    <xf numFmtId="0" fontId="0" fillId="4" borderId="46" xfId="0" applyFont="1" applyFill="1" applyBorder="1" applyAlignment="1">
      <alignment horizontal="center" vertical="center" wrapText="1"/>
    </xf>
    <xf numFmtId="166" fontId="10" fillId="0" borderId="47" xfId="1" applyNumberFormat="1" applyFont="1" applyBorder="1" applyAlignment="1">
      <alignment vertical="center" wrapText="1"/>
    </xf>
    <xf numFmtId="0" fontId="13" fillId="4" borderId="21" xfId="0" applyFont="1" applyFill="1" applyBorder="1" applyAlignment="1">
      <alignment horizontal="left" vertical="center" wrapText="1"/>
    </xf>
    <xf numFmtId="0" fontId="13" fillId="4" borderId="31" xfId="0" applyFont="1" applyFill="1" applyBorder="1" applyAlignment="1">
      <alignment horizontal="center" vertical="center" wrapText="1"/>
    </xf>
    <xf numFmtId="0" fontId="7" fillId="4" borderId="46" xfId="0" applyFont="1" applyFill="1" applyBorder="1" applyAlignment="1">
      <alignment vertical="center" wrapText="1"/>
    </xf>
    <xf numFmtId="0" fontId="19" fillId="4" borderId="23" xfId="0" applyFont="1" applyFill="1" applyBorder="1" applyAlignment="1">
      <alignment horizontal="left" vertical="center" wrapText="1"/>
    </xf>
    <xf numFmtId="0" fontId="19" fillId="0" borderId="23" xfId="0" applyFont="1" applyBorder="1" applyAlignment="1">
      <alignment horizontal="left" vertical="center" wrapText="1"/>
    </xf>
    <xf numFmtId="0" fontId="28" fillId="4" borderId="4" xfId="0" applyFont="1" applyFill="1" applyBorder="1" applyAlignment="1">
      <alignment horizontal="left" vertical="center" wrapText="1"/>
    </xf>
    <xf numFmtId="49" fontId="10" fillId="0" borderId="46" xfId="0" applyNumberFormat="1" applyFont="1" applyBorder="1" applyAlignment="1">
      <alignment horizontal="center" vertical="center" wrapText="1"/>
    </xf>
    <xf numFmtId="0" fontId="2" fillId="4" borderId="45" xfId="0" applyFont="1" applyFill="1" applyBorder="1" applyAlignment="1">
      <alignment horizontal="left" vertical="center" wrapText="1"/>
    </xf>
    <xf numFmtId="0" fontId="10" fillId="4" borderId="46" xfId="0" applyFont="1" applyFill="1" applyBorder="1" applyAlignment="1">
      <alignment vertical="center" wrapText="1"/>
    </xf>
    <xf numFmtId="0" fontId="9" fillId="0" borderId="46" xfId="0" applyFont="1" applyBorder="1" applyAlignment="1">
      <alignment horizontal="center" vertical="center" wrapText="1"/>
    </xf>
    <xf numFmtId="166" fontId="2" fillId="0" borderId="47" xfId="1" applyNumberFormat="1" applyFont="1" applyBorder="1" applyAlignment="1">
      <alignment horizontal="center" vertical="center" wrapText="1"/>
    </xf>
    <xf numFmtId="0" fontId="0" fillId="0" borderId="46" xfId="0" applyBorder="1" applyAlignment="1">
      <alignment horizontal="center" vertical="center" wrapText="1"/>
    </xf>
    <xf numFmtId="166" fontId="30" fillId="0" borderId="47" xfId="1" applyNumberFormat="1" applyFont="1" applyBorder="1" applyAlignment="1">
      <alignment horizontal="center" vertical="center" wrapText="1"/>
    </xf>
    <xf numFmtId="0" fontId="2" fillId="0" borderId="46" xfId="0" applyFont="1" applyBorder="1" applyAlignment="1">
      <alignment horizontal="center" vertical="center" wrapText="1"/>
    </xf>
    <xf numFmtId="0" fontId="9" fillId="0" borderId="9" xfId="0" applyFont="1" applyBorder="1" applyAlignment="1">
      <alignment horizontal="left" vertical="center" wrapText="1"/>
    </xf>
    <xf numFmtId="166" fontId="38" fillId="16" borderId="58" xfId="1" applyNumberFormat="1" applyFont="1" applyFill="1" applyBorder="1" applyAlignment="1">
      <alignment horizontal="center" vertical="center" wrapText="1"/>
    </xf>
    <xf numFmtId="0" fontId="0" fillId="0" borderId="0" xfId="0" applyAlignment="1">
      <alignment vertical="center"/>
    </xf>
    <xf numFmtId="167" fontId="0" fillId="0" borderId="0" xfId="0" applyNumberFormat="1"/>
    <xf numFmtId="0" fontId="39" fillId="0" borderId="0" xfId="0" applyFont="1" applyAlignment="1">
      <alignment vertical="center"/>
    </xf>
    <xf numFmtId="0" fontId="17" fillId="17" borderId="37" xfId="0" applyFont="1" applyFill="1" applyBorder="1" applyAlignment="1">
      <alignment horizontal="center" vertical="center"/>
    </xf>
    <xf numFmtId="167" fontId="17" fillId="17" borderId="37" xfId="0" applyNumberFormat="1" applyFont="1" applyFill="1" applyBorder="1" applyAlignment="1">
      <alignment horizontal="center" vertical="center"/>
    </xf>
    <xf numFmtId="0" fontId="7" fillId="0" borderId="37" xfId="0" applyFont="1" applyBorder="1" applyAlignment="1">
      <alignment horizontal="center" vertical="center"/>
    </xf>
    <xf numFmtId="0" fontId="40" fillId="0" borderId="37" xfId="0" applyFont="1" applyBorder="1" applyAlignment="1">
      <alignment horizontal="left" vertical="center" wrapText="1"/>
    </xf>
    <xf numFmtId="166" fontId="5" fillId="0" borderId="37" xfId="1" applyNumberFormat="1" applyFont="1" applyBorder="1" applyAlignment="1">
      <alignment horizontal="center" vertical="center" wrapText="1"/>
    </xf>
    <xf numFmtId="43" fontId="5" fillId="0" borderId="37" xfId="1" applyFont="1" applyBorder="1" applyAlignment="1">
      <alignment horizontal="center" vertical="center" wrapText="1"/>
    </xf>
    <xf numFmtId="167" fontId="5" fillId="0" borderId="37" xfId="0" applyNumberFormat="1" applyFont="1" applyBorder="1" applyAlignment="1">
      <alignment horizontal="center" vertical="center" wrapText="1"/>
    </xf>
    <xf numFmtId="0" fontId="40" fillId="0" borderId="0" xfId="0" applyFont="1" applyAlignment="1">
      <alignment horizontal="left" vertical="center" wrapText="1"/>
    </xf>
    <xf numFmtId="166" fontId="42" fillId="6" borderId="37" xfId="0" applyNumberFormat="1" applyFont="1" applyFill="1" applyBorder="1" applyAlignment="1">
      <alignment vertical="center" wrapText="1"/>
    </xf>
    <xf numFmtId="167" fontId="43" fillId="6" borderId="37" xfId="0" applyNumberFormat="1" applyFont="1" applyFill="1" applyBorder="1" applyAlignment="1">
      <alignment horizontal="center" vertical="center" wrapText="1"/>
    </xf>
    <xf numFmtId="0" fontId="15" fillId="0" borderId="46" xfId="0" applyFont="1" applyBorder="1" applyAlignment="1">
      <alignment horizontal="center" vertical="center" wrapText="1"/>
    </xf>
    <xf numFmtId="0" fontId="16" fillId="0" borderId="46" xfId="0" applyFont="1" applyBorder="1" applyAlignment="1">
      <alignment horizontal="center" vertical="center" wrapText="1"/>
    </xf>
    <xf numFmtId="0" fontId="0" fillId="0" borderId="0" xfId="0" applyAlignment="1">
      <alignment horizontal="center"/>
    </xf>
    <xf numFmtId="0" fontId="44" fillId="18" borderId="37" xfId="0" applyFont="1" applyFill="1" applyBorder="1" applyAlignment="1">
      <alignment horizontal="center" vertical="center" wrapText="1"/>
    </xf>
    <xf numFmtId="0" fontId="15" fillId="15" borderId="37" xfId="0" applyFont="1" applyFill="1" applyBorder="1" applyAlignment="1">
      <alignment horizontal="left" vertical="center" wrapText="1" indent="5"/>
    </xf>
    <xf numFmtId="0" fontId="15" fillId="19" borderId="37" xfId="0" applyFont="1" applyFill="1" applyBorder="1" applyAlignment="1">
      <alignment horizontal="left" vertical="center" wrapText="1" indent="5"/>
    </xf>
    <xf numFmtId="0" fontId="17" fillId="19" borderId="59" xfId="0" applyFont="1" applyFill="1" applyBorder="1" applyAlignment="1">
      <alignment vertical="center" wrapText="1"/>
    </xf>
    <xf numFmtId="0" fontId="45" fillId="19" borderId="37" xfId="0" applyFont="1" applyFill="1" applyBorder="1" applyAlignment="1">
      <alignment horizontal="center" vertical="center" wrapText="1"/>
    </xf>
    <xf numFmtId="0" fontId="45" fillId="15" borderId="37" xfId="0" applyFont="1" applyFill="1" applyBorder="1" applyAlignment="1">
      <alignment horizontal="center" vertical="center" wrapText="1"/>
    </xf>
    <xf numFmtId="0" fontId="17" fillId="15" borderId="37" xfId="0" applyFont="1" applyFill="1" applyBorder="1" applyAlignment="1">
      <alignment vertical="center" wrapText="1"/>
    </xf>
    <xf numFmtId="0" fontId="5" fillId="0" borderId="7" xfId="0" applyFont="1" applyBorder="1" applyAlignment="1">
      <alignment vertical="center" wrapText="1"/>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7" fillId="3" borderId="15" xfId="0" applyFont="1" applyFill="1" applyBorder="1" applyAlignment="1">
      <alignment vertical="center" wrapText="1"/>
    </xf>
    <xf numFmtId="0" fontId="7" fillId="3" borderId="4" xfId="0" applyFont="1" applyFill="1" applyBorder="1" applyAlignment="1">
      <alignment vertical="center" wrapText="1"/>
    </xf>
    <xf numFmtId="0" fontId="7" fillId="3" borderId="16" xfId="0" applyFont="1" applyFill="1" applyBorder="1" applyAlignment="1">
      <alignment vertical="center" wrapText="1"/>
    </xf>
    <xf numFmtId="0" fontId="7" fillId="3" borderId="5" xfId="0" applyFont="1" applyFill="1" applyBorder="1" applyAlignment="1">
      <alignment vertical="center" wrapText="1"/>
    </xf>
    <xf numFmtId="0" fontId="7" fillId="3" borderId="16" xfId="0" applyFont="1" applyFill="1" applyBorder="1" applyAlignment="1">
      <alignment horizontal="center" vertical="center" wrapText="1"/>
    </xf>
    <xf numFmtId="0" fontId="7" fillId="3" borderId="5" xfId="0" applyFont="1" applyFill="1" applyBorder="1" applyAlignment="1">
      <alignment horizontal="center" vertical="center" wrapText="1"/>
    </xf>
    <xf numFmtId="164" fontId="7" fillId="3" borderId="18" xfId="0" applyNumberFormat="1" applyFont="1" applyFill="1" applyBorder="1" applyAlignment="1">
      <alignment horizontal="center" vertical="center" wrapText="1"/>
    </xf>
    <xf numFmtId="164" fontId="7" fillId="3" borderId="6"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0" fontId="9" fillId="0" borderId="15" xfId="0" applyFont="1" applyBorder="1" applyAlignment="1">
      <alignment vertical="center" wrapText="1"/>
    </xf>
    <xf numFmtId="0" fontId="9" fillId="0" borderId="4" xfId="0" applyFont="1" applyBorder="1" applyAlignment="1">
      <alignment vertical="center" wrapText="1"/>
    </xf>
    <xf numFmtId="0" fontId="9" fillId="0" borderId="16" xfId="0" applyFont="1" applyBorder="1" applyAlignment="1">
      <alignment vertical="center" wrapText="1"/>
    </xf>
    <xf numFmtId="0" fontId="9" fillId="0" borderId="5" xfId="0" applyFont="1" applyBorder="1" applyAlignment="1">
      <alignment vertical="center" wrapText="1"/>
    </xf>
    <xf numFmtId="0" fontId="10" fillId="0" borderId="16" xfId="0" applyFont="1" applyBorder="1" applyAlignment="1">
      <alignment horizontal="center" vertical="center" wrapText="1"/>
    </xf>
    <xf numFmtId="0" fontId="10" fillId="0" borderId="5" xfId="0" applyFont="1" applyBorder="1" applyAlignment="1">
      <alignment horizontal="center" vertical="center" wrapText="1"/>
    </xf>
    <xf numFmtId="164" fontId="10" fillId="0" borderId="18"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164" fontId="7" fillId="0" borderId="18" xfId="0" applyNumberFormat="1" applyFont="1" applyBorder="1" applyAlignment="1">
      <alignment horizontal="center" vertical="center" wrapText="1"/>
    </xf>
    <xf numFmtId="164" fontId="7" fillId="0" borderId="22" xfId="0" applyNumberFormat="1" applyFont="1" applyBorder="1" applyAlignment="1">
      <alignment horizontal="center" vertical="center" wrapText="1"/>
    </xf>
    <xf numFmtId="0" fontId="7" fillId="3" borderId="23" xfId="0" applyFont="1" applyFill="1" applyBorder="1" applyAlignment="1">
      <alignment vertical="center" wrapText="1"/>
    </xf>
    <xf numFmtId="0" fontId="7" fillId="3" borderId="23" xfId="0" applyFont="1" applyFill="1" applyBorder="1" applyAlignment="1">
      <alignment horizontal="center" vertical="center" wrapText="1"/>
    </xf>
    <xf numFmtId="164" fontId="7" fillId="3" borderId="24" xfId="0" applyNumberFormat="1" applyFont="1" applyFill="1" applyBorder="1" applyAlignment="1">
      <alignment horizontal="center" vertical="center" wrapText="1"/>
    </xf>
    <xf numFmtId="164" fontId="7" fillId="3" borderId="25" xfId="0" applyNumberFormat="1" applyFont="1" applyFill="1" applyBorder="1" applyAlignment="1">
      <alignment horizontal="center" vertical="center" wrapText="1"/>
    </xf>
    <xf numFmtId="0" fontId="9" fillId="0" borderId="20" xfId="0" applyFont="1" applyBorder="1" applyAlignment="1">
      <alignment vertical="center" wrapText="1"/>
    </xf>
    <xf numFmtId="0" fontId="9" fillId="0" borderId="21" xfId="0" applyFont="1" applyBorder="1" applyAlignment="1">
      <alignment vertical="center" wrapText="1"/>
    </xf>
    <xf numFmtId="0" fontId="10" fillId="0" borderId="21" xfId="0" applyFont="1" applyBorder="1" applyAlignment="1">
      <alignment horizontal="center" vertical="center" wrapText="1"/>
    </xf>
    <xf numFmtId="165" fontId="10" fillId="0" borderId="16" xfId="0" applyNumberFormat="1" applyFont="1" applyBorder="1" applyAlignment="1">
      <alignment horizontal="center" vertical="center" wrapText="1"/>
    </xf>
    <xf numFmtId="165" fontId="10" fillId="0" borderId="21" xfId="0" applyNumberFormat="1" applyFont="1" applyBorder="1" applyAlignment="1">
      <alignment horizontal="center" vertical="center" wrapText="1"/>
    </xf>
    <xf numFmtId="0" fontId="6" fillId="0" borderId="32" xfId="0" applyFont="1" applyBorder="1" applyAlignment="1">
      <alignment vertical="center" wrapText="1"/>
    </xf>
    <xf numFmtId="0" fontId="6" fillId="0" borderId="33" xfId="0" applyFont="1" applyBorder="1" applyAlignment="1">
      <alignment vertical="center" wrapText="1"/>
    </xf>
    <xf numFmtId="0" fontId="6" fillId="0" borderId="34" xfId="0" applyFont="1" applyBorder="1" applyAlignment="1">
      <alignment vertical="center" wrapText="1"/>
    </xf>
    <xf numFmtId="17" fontId="20" fillId="0" borderId="16" xfId="0" quotePrefix="1" applyNumberFormat="1" applyFont="1" applyBorder="1" applyAlignment="1">
      <alignment horizontal="center" vertical="center" wrapText="1"/>
    </xf>
    <xf numFmtId="17" fontId="20" fillId="0" borderId="5" xfId="0" applyNumberFormat="1" applyFont="1" applyBorder="1" applyAlignment="1">
      <alignment horizontal="center" vertical="center" wrapText="1"/>
    </xf>
    <xf numFmtId="0" fontId="17" fillId="6" borderId="28" xfId="0" applyFont="1" applyFill="1" applyBorder="1" applyAlignment="1">
      <alignment horizontal="left" vertical="center" wrapText="1"/>
    </xf>
    <xf numFmtId="0" fontId="17" fillId="6" borderId="29" xfId="0" applyFont="1" applyFill="1" applyBorder="1" applyAlignment="1">
      <alignment horizontal="left" vertical="center" wrapText="1"/>
    </xf>
    <xf numFmtId="0" fontId="17" fillId="6" borderId="30" xfId="0" applyFont="1" applyFill="1" applyBorder="1" applyAlignment="1">
      <alignment horizontal="lef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7" fillId="3" borderId="31"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3" borderId="25" xfId="0" applyFont="1" applyFill="1" applyBorder="1" applyAlignment="1">
      <alignment vertical="center" wrapText="1"/>
    </xf>
    <xf numFmtId="0" fontId="7" fillId="3" borderId="25" xfId="0" applyFont="1" applyFill="1" applyBorder="1" applyAlignment="1">
      <alignment horizontal="center" vertical="center" wrapText="1"/>
    </xf>
    <xf numFmtId="164" fontId="7" fillId="3" borderId="23" xfId="0" applyNumberFormat="1" applyFont="1" applyFill="1" applyBorder="1" applyAlignment="1">
      <alignment horizontal="center" vertical="center" wrapText="1"/>
    </xf>
    <xf numFmtId="0" fontId="19" fillId="0" borderId="15" xfId="0" applyFont="1" applyBorder="1" applyAlignment="1">
      <alignment vertical="center" wrapText="1"/>
    </xf>
    <xf numFmtId="0" fontId="19" fillId="0" borderId="20" xfId="0" applyFont="1" applyBorder="1" applyAlignment="1">
      <alignment vertical="center" wrapText="1"/>
    </xf>
    <xf numFmtId="0" fontId="19" fillId="0" borderId="4" xfId="0" applyFont="1" applyBorder="1" applyAlignment="1">
      <alignment vertical="center" wrapText="1"/>
    </xf>
    <xf numFmtId="0" fontId="19" fillId="0" borderId="16" xfId="0" applyFont="1" applyBorder="1" applyAlignment="1">
      <alignment vertical="center" wrapText="1"/>
    </xf>
    <xf numFmtId="0" fontId="19" fillId="0" borderId="21" xfId="0" applyFont="1" applyBorder="1" applyAlignment="1">
      <alignment vertical="center" wrapText="1"/>
    </xf>
    <xf numFmtId="0" fontId="19" fillId="0" borderId="5" xfId="0" applyFont="1" applyBorder="1" applyAlignment="1">
      <alignment vertical="center" wrapText="1"/>
    </xf>
    <xf numFmtId="0" fontId="20" fillId="0" borderId="16"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5" xfId="0" applyFont="1" applyBorder="1" applyAlignment="1">
      <alignment horizontal="center" vertical="center" wrapText="1"/>
    </xf>
    <xf numFmtId="17" fontId="20" fillId="0" borderId="21" xfId="0" quotePrefix="1" applyNumberFormat="1" applyFont="1" applyBorder="1" applyAlignment="1">
      <alignment horizontal="center" vertical="center" wrapText="1"/>
    </xf>
    <xf numFmtId="17" fontId="20" fillId="0" borderId="5" xfId="0" quotePrefix="1" applyNumberFormat="1" applyFont="1" applyBorder="1" applyAlignment="1">
      <alignment horizontal="center" vertical="center" wrapText="1"/>
    </xf>
    <xf numFmtId="164" fontId="10" fillId="0" borderId="22" xfId="0" applyNumberFormat="1" applyFont="1" applyBorder="1" applyAlignment="1">
      <alignment horizontal="center" vertical="center" wrapText="1"/>
    </xf>
    <xf numFmtId="0" fontId="19" fillId="0" borderId="16" xfId="0" applyFont="1" applyBorder="1" applyAlignment="1">
      <alignment horizontal="center" vertical="center" wrapText="1"/>
    </xf>
    <xf numFmtId="0" fontId="19" fillId="0" borderId="5" xfId="0" applyFont="1" applyBorder="1" applyAlignment="1">
      <alignment horizontal="center" vertical="center" wrapText="1"/>
    </xf>
    <xf numFmtId="164" fontId="9" fillId="0" borderId="18" xfId="0" applyNumberFormat="1" applyFont="1" applyBorder="1" applyAlignment="1">
      <alignment horizontal="center" vertical="center" wrapText="1"/>
    </xf>
    <xf numFmtId="164" fontId="9" fillId="0" borderId="6" xfId="0" applyNumberFormat="1" applyFont="1" applyBorder="1" applyAlignment="1">
      <alignment horizontal="center" vertical="center" wrapText="1"/>
    </xf>
    <xf numFmtId="0" fontId="13" fillId="3" borderId="15" xfId="0" applyFont="1" applyFill="1" applyBorder="1" applyAlignment="1">
      <alignment vertical="center" wrapText="1"/>
    </xf>
    <xf numFmtId="0" fontId="13" fillId="3" borderId="4" xfId="0" applyFont="1" applyFill="1" applyBorder="1" applyAlignment="1">
      <alignment vertical="center" wrapText="1"/>
    </xf>
    <xf numFmtId="0" fontId="13" fillId="3" borderId="16" xfId="0" applyFont="1" applyFill="1" applyBorder="1" applyAlignment="1">
      <alignment vertical="center" wrapText="1"/>
    </xf>
    <xf numFmtId="0" fontId="13" fillId="3" borderId="5" xfId="0" applyFont="1" applyFill="1" applyBorder="1" applyAlignment="1">
      <alignment vertical="center" wrapText="1"/>
    </xf>
    <xf numFmtId="0" fontId="13" fillId="3" borderId="1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25" fillId="0" borderId="28" xfId="0" applyFont="1" applyBorder="1" applyAlignment="1">
      <alignment vertical="center" wrapText="1"/>
    </xf>
    <xf numFmtId="0" fontId="25" fillId="0" borderId="29" xfId="0" applyFont="1" applyBorder="1" applyAlignment="1">
      <alignment vertical="center" wrapText="1"/>
    </xf>
    <xf numFmtId="0" fontId="25" fillId="0" borderId="35" xfId="0" applyFont="1" applyBorder="1" applyAlignment="1">
      <alignment vertical="center" wrapText="1"/>
    </xf>
    <xf numFmtId="0" fontId="31" fillId="0" borderId="12" xfId="0" applyFont="1" applyBorder="1" applyAlignment="1">
      <alignment vertical="center" wrapText="1"/>
    </xf>
    <xf numFmtId="0" fontId="31" fillId="0" borderId="13" xfId="0" applyFont="1" applyBorder="1" applyAlignment="1">
      <alignment vertical="center" wrapText="1"/>
    </xf>
    <xf numFmtId="0" fontId="31" fillId="0" borderId="14" xfId="0" applyFont="1" applyBorder="1" applyAlignment="1">
      <alignment vertical="center" wrapText="1"/>
    </xf>
    <xf numFmtId="0" fontId="31" fillId="0" borderId="9" xfId="0" applyFont="1" applyBorder="1" applyAlignment="1">
      <alignment vertical="center" wrapText="1"/>
    </xf>
    <xf numFmtId="0" fontId="31" fillId="0" borderId="10" xfId="0" applyFont="1" applyBorder="1" applyAlignment="1">
      <alignment vertical="center" wrapText="1"/>
    </xf>
    <xf numFmtId="0" fontId="31" fillId="0" borderId="11" xfId="0" applyFont="1" applyBorder="1" applyAlignment="1">
      <alignment vertical="center" wrapText="1"/>
    </xf>
    <xf numFmtId="0" fontId="17" fillId="0" borderId="38" xfId="0" applyFont="1" applyBorder="1" applyAlignment="1">
      <alignment horizontal="left" vertical="center" wrapText="1"/>
    </xf>
    <xf numFmtId="0" fontId="32" fillId="0" borderId="39" xfId="0" applyFont="1" applyBorder="1" applyAlignment="1">
      <alignment horizontal="left" vertical="center" wrapText="1"/>
    </xf>
    <xf numFmtId="0" fontId="32" fillId="0" borderId="40" xfId="0" applyFont="1" applyBorder="1" applyAlignment="1">
      <alignment horizontal="left" vertical="center" wrapText="1"/>
    </xf>
    <xf numFmtId="0" fontId="25" fillId="0" borderId="12" xfId="0" applyFont="1" applyBorder="1" applyAlignment="1">
      <alignment vertical="center" wrapText="1"/>
    </xf>
    <xf numFmtId="0" fontId="25" fillId="0" borderId="13" xfId="0" applyFont="1" applyBorder="1" applyAlignment="1">
      <alignment vertical="center" wrapText="1"/>
    </xf>
    <xf numFmtId="0" fontId="25" fillId="0" borderId="14" xfId="0" applyFont="1" applyBorder="1" applyAlignment="1">
      <alignment vertical="center" wrapText="1"/>
    </xf>
    <xf numFmtId="0" fontId="25" fillId="0" borderId="9" xfId="0" applyFont="1" applyBorder="1" applyAlignment="1">
      <alignment vertical="center" wrapText="1"/>
    </xf>
    <xf numFmtId="0" fontId="25" fillId="0" borderId="10" xfId="0" applyFont="1" applyBorder="1" applyAlignment="1">
      <alignment vertical="center" wrapText="1"/>
    </xf>
    <xf numFmtId="0" fontId="25" fillId="0" borderId="11" xfId="0" applyFont="1" applyBorder="1" applyAlignment="1">
      <alignment vertical="center" wrapText="1"/>
    </xf>
    <xf numFmtId="0" fontId="6" fillId="0" borderId="28" xfId="0" applyFont="1" applyBorder="1" applyAlignment="1">
      <alignment vertical="center" wrapText="1"/>
    </xf>
    <xf numFmtId="0" fontId="6" fillId="0" borderId="29" xfId="0" applyFont="1" applyBorder="1" applyAlignment="1">
      <alignment vertical="center" wrapText="1"/>
    </xf>
    <xf numFmtId="0" fontId="6" fillId="0" borderId="35" xfId="0" applyFont="1" applyBorder="1" applyAlignment="1">
      <alignment vertical="center" wrapText="1"/>
    </xf>
    <xf numFmtId="0" fontId="6" fillId="4" borderId="12" xfId="0" applyFont="1" applyFill="1" applyBorder="1" applyAlignment="1">
      <alignment vertical="center" wrapText="1"/>
    </xf>
    <xf numFmtId="0" fontId="6" fillId="4" borderId="13" xfId="0" applyFont="1" applyFill="1" applyBorder="1" applyAlignment="1">
      <alignment vertical="center" wrapText="1"/>
    </xf>
    <xf numFmtId="0" fontId="6" fillId="4" borderId="14" xfId="0" applyFont="1" applyFill="1" applyBorder="1" applyAlignment="1">
      <alignment vertical="center" wrapText="1"/>
    </xf>
    <xf numFmtId="0" fontId="6" fillId="4" borderId="9" xfId="0" applyFont="1" applyFill="1" applyBorder="1" applyAlignment="1">
      <alignment vertical="center" wrapText="1"/>
    </xf>
    <xf numFmtId="0" fontId="6" fillId="4" borderId="10" xfId="0" applyFont="1" applyFill="1" applyBorder="1" applyAlignment="1">
      <alignment vertical="center" wrapText="1"/>
    </xf>
    <xf numFmtId="0" fontId="6" fillId="4" borderId="11" xfId="0" applyFont="1" applyFill="1" applyBorder="1" applyAlignment="1">
      <alignment vertical="center" wrapText="1"/>
    </xf>
    <xf numFmtId="0" fontId="17" fillId="6" borderId="10"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2" borderId="43"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9" fillId="0" borderId="45" xfId="0" applyFont="1" applyBorder="1" applyAlignment="1">
      <alignment horizontal="left"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7" fillId="9" borderId="48" xfId="0" applyFont="1" applyFill="1" applyBorder="1" applyAlignment="1">
      <alignment horizontal="center" vertical="center" wrapText="1"/>
    </xf>
    <xf numFmtId="0" fontId="7" fillId="9" borderId="49" xfId="0" applyFont="1" applyFill="1" applyBorder="1" applyAlignment="1">
      <alignment horizontal="center"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5" fillId="0" borderId="45" xfId="0" applyFont="1" applyBorder="1" applyAlignment="1">
      <alignment vertical="center" wrapText="1"/>
    </xf>
    <xf numFmtId="0" fontId="5" fillId="0" borderId="46" xfId="0" applyFont="1" applyBorder="1" applyAlignment="1">
      <alignment vertical="center" wrapText="1"/>
    </xf>
    <xf numFmtId="0" fontId="5" fillId="0" borderId="47" xfId="0" applyFont="1" applyBorder="1" applyAlignment="1">
      <alignment vertical="center" wrapText="1"/>
    </xf>
    <xf numFmtId="0" fontId="6" fillId="0" borderId="45" xfId="0" applyFont="1" applyBorder="1" applyAlignment="1">
      <alignment vertical="center" wrapText="1"/>
    </xf>
    <xf numFmtId="0" fontId="6" fillId="0" borderId="46" xfId="0" applyFont="1" applyBorder="1" applyAlignment="1">
      <alignment vertical="center" wrapText="1"/>
    </xf>
    <xf numFmtId="0" fontId="6" fillId="0" borderId="47" xfId="0" applyFont="1" applyBorder="1" applyAlignment="1">
      <alignment vertical="center" wrapText="1"/>
    </xf>
    <xf numFmtId="0" fontId="7" fillId="0" borderId="45" xfId="0" applyFont="1" applyBorder="1" applyAlignment="1">
      <alignment horizontal="left" vertical="center" wrapText="1"/>
    </xf>
    <xf numFmtId="0" fontId="7"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47" xfId="0" applyFont="1" applyBorder="1" applyAlignment="1">
      <alignment horizontal="center" vertical="center" wrapText="1"/>
    </xf>
    <xf numFmtId="0" fontId="10" fillId="0" borderId="46" xfId="0" applyFont="1" applyBorder="1" applyAlignment="1">
      <alignment vertical="center" wrapText="1"/>
    </xf>
    <xf numFmtId="1" fontId="10" fillId="0" borderId="47" xfId="0" applyNumberFormat="1"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7" fillId="6" borderId="45" xfId="0" applyFont="1" applyFill="1" applyBorder="1" applyAlignment="1">
      <alignment horizontal="left" vertical="center" wrapText="1"/>
    </xf>
    <xf numFmtId="0" fontId="17" fillId="6" borderId="46" xfId="0" applyFont="1" applyFill="1" applyBorder="1" applyAlignment="1">
      <alignment horizontal="left" vertical="center" wrapText="1"/>
    </xf>
    <xf numFmtId="17" fontId="10" fillId="0" borderId="46" xfId="0" applyNumberFormat="1" applyFont="1" applyBorder="1" applyAlignment="1">
      <alignment horizontal="center" vertical="center" wrapText="1"/>
    </xf>
    <xf numFmtId="166" fontId="10" fillId="0" borderId="47" xfId="1" applyNumberFormat="1" applyFont="1" applyBorder="1" applyAlignment="1">
      <alignment horizontal="center" vertical="center" wrapText="1"/>
    </xf>
    <xf numFmtId="0" fontId="19" fillId="0" borderId="15" xfId="0" applyFont="1" applyBorder="1" applyAlignment="1">
      <alignment horizontal="left" vertical="center" wrapText="1"/>
    </xf>
    <xf numFmtId="0" fontId="19" fillId="0" borderId="20" xfId="0" applyFont="1" applyBorder="1" applyAlignment="1">
      <alignment horizontal="left" vertical="center" wrapText="1"/>
    </xf>
    <xf numFmtId="0" fontId="19" fillId="0" borderId="4" xfId="0" applyFont="1" applyBorder="1" applyAlignment="1">
      <alignment horizontal="left" vertical="center" wrapText="1"/>
    </xf>
    <xf numFmtId="0" fontId="9" fillId="0" borderId="50" xfId="0" applyFont="1" applyBorder="1" applyAlignment="1">
      <alignment horizontal="center" vertical="center" wrapText="1"/>
    </xf>
    <xf numFmtId="0" fontId="7" fillId="0" borderId="50" xfId="0" applyFont="1" applyBorder="1" applyAlignment="1">
      <alignment horizontal="center" vertical="center" wrapText="1"/>
    </xf>
    <xf numFmtId="0" fontId="9" fillId="0" borderId="15" xfId="0" applyFont="1" applyBorder="1" applyAlignment="1">
      <alignment horizontal="left" vertical="center" wrapText="1"/>
    </xf>
    <xf numFmtId="0" fontId="9" fillId="0" borderId="4" xfId="0" applyFont="1" applyBorder="1" applyAlignment="1">
      <alignment horizontal="left" vertical="center" wrapText="1"/>
    </xf>
    <xf numFmtId="0" fontId="9" fillId="0" borderId="51" xfId="0" applyFont="1" applyBorder="1" applyAlignment="1">
      <alignment horizontal="center" vertical="center" wrapText="1"/>
    </xf>
    <xf numFmtId="0" fontId="9" fillId="0" borderId="53"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4" xfId="0" applyFont="1" applyBorder="1" applyAlignment="1">
      <alignment horizontal="center" vertical="center" wrapText="1"/>
    </xf>
    <xf numFmtId="0" fontId="9" fillId="0" borderId="46" xfId="0" applyFont="1" applyBorder="1" applyAlignment="1">
      <alignment horizontal="center" vertical="center" wrapText="1"/>
    </xf>
    <xf numFmtId="0" fontId="7" fillId="4" borderId="46" xfId="0" applyFont="1" applyFill="1" applyBorder="1" applyAlignment="1">
      <alignment horizontal="center" vertical="center" wrapText="1"/>
    </xf>
    <xf numFmtId="166" fontId="9" fillId="0" borderId="47" xfId="1" applyNumberFormat="1" applyFont="1" applyBorder="1" applyAlignment="1">
      <alignment horizontal="center" vertical="center" wrapText="1"/>
    </xf>
    <xf numFmtId="0" fontId="20" fillId="4" borderId="15" xfId="0" applyFont="1" applyFill="1" applyBorder="1" applyAlignment="1">
      <alignment horizontal="left" vertical="center" wrapText="1"/>
    </xf>
    <xf numFmtId="0" fontId="20" fillId="4" borderId="4" xfId="0" applyFont="1" applyFill="1" applyBorder="1" applyAlignment="1">
      <alignment horizontal="left" vertical="center" wrapText="1"/>
    </xf>
    <xf numFmtId="165" fontId="10" fillId="0" borderId="48" xfId="0" applyNumberFormat="1" applyFont="1" applyBorder="1" applyAlignment="1">
      <alignment horizontal="center" vertical="center" wrapText="1"/>
    </xf>
    <xf numFmtId="165" fontId="10" fillId="0" borderId="49" xfId="0" applyNumberFormat="1" applyFont="1" applyBorder="1" applyAlignment="1">
      <alignment horizontal="center" vertical="center" wrapText="1"/>
    </xf>
    <xf numFmtId="0" fontId="25" fillId="0" borderId="45" xfId="0" applyFont="1" applyBorder="1" applyAlignment="1">
      <alignment vertical="center" wrapText="1"/>
    </xf>
    <xf numFmtId="0" fontId="25" fillId="0" borderId="46" xfId="0" applyFont="1" applyBorder="1" applyAlignment="1">
      <alignment vertical="center" wrapText="1"/>
    </xf>
    <xf numFmtId="0" fontId="25" fillId="0" borderId="47" xfId="0" applyFont="1" applyBorder="1" applyAlignment="1">
      <alignment vertical="center" wrapText="1"/>
    </xf>
    <xf numFmtId="0" fontId="31" fillId="0" borderId="45" xfId="0" applyFont="1" applyBorder="1" applyAlignment="1">
      <alignment vertical="center" wrapText="1"/>
    </xf>
    <xf numFmtId="0" fontId="31" fillId="0" borderId="46" xfId="0" applyFont="1" applyBorder="1" applyAlignment="1">
      <alignment vertical="center" wrapText="1"/>
    </xf>
    <xf numFmtId="0" fontId="31" fillId="0" borderId="47" xfId="0" applyFont="1" applyBorder="1" applyAlignment="1">
      <alignment vertical="center" wrapText="1"/>
    </xf>
    <xf numFmtId="0" fontId="37" fillId="16" borderId="56" xfId="0" applyFont="1" applyFill="1" applyBorder="1" applyAlignment="1">
      <alignment horizontal="left" vertical="center" wrapText="1"/>
    </xf>
    <xf numFmtId="0" fontId="37" fillId="16" borderId="57" xfId="0" applyFont="1" applyFill="1" applyBorder="1" applyAlignment="1">
      <alignment horizontal="left" vertical="center" wrapText="1"/>
    </xf>
    <xf numFmtId="0" fontId="7" fillId="8" borderId="48" xfId="0" applyFont="1" applyFill="1" applyBorder="1" applyAlignment="1">
      <alignment horizontal="center" vertical="center" wrapText="1"/>
    </xf>
    <xf numFmtId="0" fontId="7" fillId="8" borderId="49" xfId="0" applyFont="1" applyFill="1" applyBorder="1" applyAlignment="1">
      <alignment horizontal="center" vertical="center" wrapText="1"/>
    </xf>
    <xf numFmtId="0" fontId="7" fillId="0" borderId="46" xfId="0" applyFont="1" applyBorder="1" applyAlignment="1">
      <alignment vertical="center" wrapText="1"/>
    </xf>
    <xf numFmtId="166" fontId="7" fillId="0" borderId="47" xfId="1" applyNumberFormat="1" applyFont="1" applyBorder="1" applyAlignment="1">
      <alignment horizontal="center" vertical="center" wrapText="1"/>
    </xf>
    <xf numFmtId="0" fontId="41" fillId="6" borderId="37" xfId="0" applyFont="1" applyFill="1" applyBorder="1" applyAlignment="1">
      <alignment horizontal="center" vertical="center" wrapText="1"/>
    </xf>
    <xf numFmtId="0" fontId="44" fillId="15" borderId="37" xfId="0" applyFont="1" applyFill="1" applyBorder="1" applyAlignment="1">
      <alignment horizontal="center" vertical="center" wrapText="1"/>
    </xf>
    <xf numFmtId="0" fontId="45" fillId="15" borderId="37" xfId="0" applyFont="1" applyFill="1" applyBorder="1" applyAlignment="1">
      <alignment horizontal="center" vertical="center" wrapText="1"/>
    </xf>
    <xf numFmtId="0" fontId="44" fillId="19" borderId="37" xfId="0" applyFont="1" applyFill="1" applyBorder="1" applyAlignment="1">
      <alignment vertical="center" wrapText="1"/>
    </xf>
    <xf numFmtId="0" fontId="45" fillId="19" borderId="37" xfId="0" applyFont="1" applyFill="1" applyBorder="1" applyAlignment="1">
      <alignment vertical="center" wrapText="1"/>
    </xf>
    <xf numFmtId="0" fontId="45" fillId="19" borderId="37" xfId="0" applyFont="1" applyFill="1" applyBorder="1" applyAlignment="1">
      <alignment horizontal="center" vertical="center" wrapText="1"/>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Desktop\DOCUMENTS%20SEMINAIRE%20DASCOM\COMMISSION%202%20DASCOM\PROJET%20DE%20DAS%20DE%20MISE%20EN%20OEUVRE%20DE%20LA%20COMPTABILITE-MATIE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ACTIONS STRATEGIQUES"/>
      <sheetName val="CALENDRIER D'EXECUTION"/>
      <sheetName val="EVALUATION DES COÛTS"/>
      <sheetName val="DOMAINE D'ACTIONS"/>
      <sheetName val="MATRICE DES RISQUES"/>
      <sheetName val="CANEVAS DE MATRICE DE SUIVI"/>
    </sheetNames>
    <sheetDataSet>
      <sheetData sheetId="0">
        <row r="73">
          <cell r="F73">
            <v>0</v>
          </cell>
        </row>
        <row r="74">
          <cell r="F74">
            <v>0</v>
          </cell>
        </row>
        <row r="75">
          <cell r="F75">
            <v>60000000</v>
          </cell>
        </row>
        <row r="76">
          <cell r="F76">
            <v>0</v>
          </cell>
        </row>
        <row r="77">
          <cell r="F77">
            <v>0</v>
          </cell>
        </row>
        <row r="78">
          <cell r="F78">
            <v>0</v>
          </cell>
        </row>
        <row r="80">
          <cell r="F80">
            <v>5000000</v>
          </cell>
        </row>
        <row r="81">
          <cell r="F81">
            <v>15000000</v>
          </cell>
        </row>
        <row r="82">
          <cell r="F82">
            <v>30000000</v>
          </cell>
        </row>
        <row r="90">
          <cell r="F90">
            <v>20000000</v>
          </cell>
        </row>
        <row r="91">
          <cell r="F91">
            <v>290500000</v>
          </cell>
        </row>
        <row r="98">
          <cell r="F98">
            <v>500000</v>
          </cell>
        </row>
        <row r="99">
          <cell r="F99">
            <v>1000000</v>
          </cell>
        </row>
        <row r="103">
          <cell r="F103">
            <v>500000</v>
          </cell>
        </row>
        <row r="104">
          <cell r="F104">
            <v>1000000</v>
          </cell>
        </row>
        <row r="108">
          <cell r="F108">
            <v>500000</v>
          </cell>
        </row>
        <row r="109">
          <cell r="F109">
            <v>1000000</v>
          </cell>
        </row>
        <row r="113">
          <cell r="F113">
            <v>0</v>
          </cell>
        </row>
        <row r="114">
          <cell r="F114">
            <v>0</v>
          </cell>
        </row>
        <row r="115">
          <cell r="F115">
            <v>60000000</v>
          </cell>
        </row>
        <row r="116">
          <cell r="F116">
            <v>0</v>
          </cell>
        </row>
        <row r="117">
          <cell r="F117">
            <v>0</v>
          </cell>
        </row>
        <row r="118">
          <cell r="F118">
            <v>0</v>
          </cell>
        </row>
        <row r="138">
          <cell r="F138">
            <v>564500000</v>
          </cell>
        </row>
        <row r="144">
          <cell r="F144">
            <v>0</v>
          </cell>
        </row>
        <row r="145">
          <cell r="F145">
            <v>210000000</v>
          </cell>
        </row>
        <row r="146">
          <cell r="F146">
            <v>90000000</v>
          </cell>
        </row>
        <row r="152">
          <cell r="F152">
            <v>50000000</v>
          </cell>
        </row>
        <row r="154">
          <cell r="F154">
            <v>0</v>
          </cell>
        </row>
        <row r="155">
          <cell r="F155">
            <v>70000000</v>
          </cell>
        </row>
        <row r="159">
          <cell r="F159">
            <v>0</v>
          </cell>
        </row>
        <row r="161">
          <cell r="F161">
            <v>300000000</v>
          </cell>
        </row>
        <row r="162">
          <cell r="F162">
            <v>550000000</v>
          </cell>
        </row>
        <row r="167">
          <cell r="F167">
            <v>1770000000</v>
          </cell>
        </row>
        <row r="173">
          <cell r="F173">
            <v>0</v>
          </cell>
        </row>
        <row r="174">
          <cell r="F174">
            <v>55000000</v>
          </cell>
        </row>
        <row r="187">
          <cell r="F187">
            <v>0</v>
          </cell>
        </row>
        <row r="188">
          <cell r="F188">
            <v>700000000</v>
          </cell>
        </row>
        <row r="189">
          <cell r="F189">
            <v>0</v>
          </cell>
        </row>
        <row r="197">
          <cell r="F197">
            <v>0</v>
          </cell>
        </row>
        <row r="198">
          <cell r="F198">
            <v>0</v>
          </cell>
        </row>
        <row r="200">
          <cell r="F200">
            <v>3790000000</v>
          </cell>
        </row>
        <row r="205">
          <cell r="F205">
            <v>0</v>
          </cell>
        </row>
        <row r="206">
          <cell r="F206">
            <v>0</v>
          </cell>
        </row>
        <row r="207">
          <cell r="F207">
            <v>0</v>
          </cell>
        </row>
      </sheetData>
      <sheetData sheetId="1"/>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09"/>
  <sheetViews>
    <sheetView tabSelected="1" topLeftCell="A4" workbookViewId="0">
      <selection activeCell="C9" sqref="C9:C10"/>
    </sheetView>
  </sheetViews>
  <sheetFormatPr baseColWidth="10" defaultRowHeight="15" x14ac:dyDescent="0.25"/>
  <cols>
    <col min="1" max="1" width="61" customWidth="1"/>
    <col min="2" max="2" width="44.7109375" customWidth="1"/>
    <col min="3" max="3" width="41.5703125" customWidth="1"/>
    <col min="4" max="4" width="35.5703125" customWidth="1"/>
    <col min="5" max="5" width="28.28515625" customWidth="1"/>
    <col min="6" max="6" width="27.42578125" customWidth="1"/>
  </cols>
  <sheetData>
    <row r="1" spans="1:6" ht="37.5" customHeight="1" thickTop="1" x14ac:dyDescent="0.25">
      <c r="A1" s="228" t="s">
        <v>0</v>
      </c>
      <c r="B1" s="230" t="s">
        <v>1</v>
      </c>
      <c r="C1" s="230" t="s">
        <v>2</v>
      </c>
      <c r="D1" s="230" t="s">
        <v>3</v>
      </c>
      <c r="E1" s="230" t="s">
        <v>4</v>
      </c>
      <c r="F1" s="232" t="s">
        <v>5</v>
      </c>
    </row>
    <row r="2" spans="1:6" ht="15.75" thickBot="1" x14ac:dyDescent="0.3">
      <c r="A2" s="229"/>
      <c r="B2" s="231"/>
      <c r="C2" s="231"/>
      <c r="D2" s="231"/>
      <c r="E2" s="231"/>
      <c r="F2" s="233"/>
    </row>
    <row r="3" spans="1:6" x14ac:dyDescent="0.25">
      <c r="A3" s="208" t="s">
        <v>6</v>
      </c>
      <c r="B3" s="209"/>
      <c r="C3" s="209"/>
      <c r="D3" s="209"/>
      <c r="E3" s="209"/>
      <c r="F3" s="210"/>
    </row>
    <row r="4" spans="1:6" ht="15.75" thickBot="1" x14ac:dyDescent="0.3">
      <c r="A4" s="211"/>
      <c r="B4" s="212"/>
      <c r="C4" s="212"/>
      <c r="D4" s="212"/>
      <c r="E4" s="212"/>
      <c r="F4" s="213"/>
    </row>
    <row r="5" spans="1:6" x14ac:dyDescent="0.25">
      <c r="A5" s="214" t="s">
        <v>7</v>
      </c>
      <c r="B5" s="215"/>
      <c r="C5" s="215"/>
      <c r="D5" s="215"/>
      <c r="E5" s="215"/>
      <c r="F5" s="216"/>
    </row>
    <row r="6" spans="1:6" ht="15.75" thickBot="1" x14ac:dyDescent="0.3">
      <c r="A6" s="217"/>
      <c r="B6" s="218"/>
      <c r="C6" s="218"/>
      <c r="D6" s="218"/>
      <c r="E6" s="218"/>
      <c r="F6" s="219"/>
    </row>
    <row r="7" spans="1:6" ht="16.5" x14ac:dyDescent="0.25">
      <c r="A7" s="220" t="s">
        <v>8</v>
      </c>
      <c r="B7" s="222" t="s">
        <v>9</v>
      </c>
      <c r="C7" s="222" t="s">
        <v>10</v>
      </c>
      <c r="D7" s="224" t="s">
        <v>11</v>
      </c>
      <c r="E7" s="1" t="s">
        <v>12</v>
      </c>
      <c r="F7" s="226">
        <f>F9+F11+F13+F15+F17+F18+F19+F20</f>
        <v>0</v>
      </c>
    </row>
    <row r="8" spans="1:6" ht="32.25" customHeight="1" thickBot="1" x14ac:dyDescent="0.3">
      <c r="A8" s="221"/>
      <c r="B8" s="223"/>
      <c r="C8" s="223"/>
      <c r="D8" s="225"/>
      <c r="E8" s="2"/>
      <c r="F8" s="227"/>
    </row>
    <row r="9" spans="1:6" ht="18" x14ac:dyDescent="0.25">
      <c r="A9" s="234" t="s">
        <v>13</v>
      </c>
      <c r="B9" s="236" t="s">
        <v>14</v>
      </c>
      <c r="C9" s="236" t="s">
        <v>15</v>
      </c>
      <c r="D9" s="238" t="s">
        <v>16</v>
      </c>
      <c r="E9" s="3" t="s">
        <v>17</v>
      </c>
      <c r="F9" s="240">
        <v>0</v>
      </c>
    </row>
    <row r="10" spans="1:6" ht="39" customHeight="1" thickBot="1" x14ac:dyDescent="0.3">
      <c r="A10" s="235"/>
      <c r="B10" s="237"/>
      <c r="C10" s="237"/>
      <c r="D10" s="239"/>
      <c r="E10" s="4" t="s">
        <v>18</v>
      </c>
      <c r="F10" s="241"/>
    </row>
    <row r="11" spans="1:6" x14ac:dyDescent="0.25">
      <c r="A11" s="234" t="s">
        <v>19</v>
      </c>
      <c r="B11" s="236" t="s">
        <v>20</v>
      </c>
      <c r="C11" s="236" t="s">
        <v>21</v>
      </c>
      <c r="D11" s="238" t="s">
        <v>16</v>
      </c>
      <c r="E11" s="3" t="s">
        <v>22</v>
      </c>
      <c r="F11" s="240">
        <v>0</v>
      </c>
    </row>
    <row r="12" spans="1:6" ht="15.75" thickBot="1" x14ac:dyDescent="0.3">
      <c r="A12" s="235"/>
      <c r="B12" s="237"/>
      <c r="C12" s="237"/>
      <c r="D12" s="239"/>
      <c r="E12" s="4" t="s">
        <v>18</v>
      </c>
      <c r="F12" s="241"/>
    </row>
    <row r="13" spans="1:6" x14ac:dyDescent="0.25">
      <c r="A13" s="234" t="s">
        <v>23</v>
      </c>
      <c r="B13" s="236" t="s">
        <v>20</v>
      </c>
      <c r="C13" s="236" t="s">
        <v>24</v>
      </c>
      <c r="D13" s="238" t="s">
        <v>11</v>
      </c>
      <c r="E13" s="3" t="s">
        <v>25</v>
      </c>
      <c r="F13" s="240">
        <v>0</v>
      </c>
    </row>
    <row r="14" spans="1:6" ht="15.75" thickBot="1" x14ac:dyDescent="0.3">
      <c r="A14" s="235"/>
      <c r="B14" s="237"/>
      <c r="C14" s="237"/>
      <c r="D14" s="239"/>
      <c r="E14" s="4" t="s">
        <v>18</v>
      </c>
      <c r="F14" s="241"/>
    </row>
    <row r="15" spans="1:6" x14ac:dyDescent="0.25">
      <c r="A15" s="234" t="s">
        <v>26</v>
      </c>
      <c r="B15" s="236" t="s">
        <v>27</v>
      </c>
      <c r="C15" s="236" t="s">
        <v>28</v>
      </c>
      <c r="D15" s="238" t="s">
        <v>29</v>
      </c>
      <c r="E15" s="3" t="s">
        <v>30</v>
      </c>
      <c r="F15" s="240">
        <v>0</v>
      </c>
    </row>
    <row r="16" spans="1:6" ht="15.75" thickBot="1" x14ac:dyDescent="0.3">
      <c r="A16" s="235"/>
      <c r="B16" s="237"/>
      <c r="C16" s="237"/>
      <c r="D16" s="239"/>
      <c r="E16" s="4" t="s">
        <v>18</v>
      </c>
      <c r="F16" s="241"/>
    </row>
    <row r="17" spans="1:6" ht="57.75" customHeight="1" thickBot="1" x14ac:dyDescent="0.3">
      <c r="A17" s="5" t="s">
        <v>31</v>
      </c>
      <c r="B17" s="6" t="s">
        <v>32</v>
      </c>
      <c r="C17" s="6" t="s">
        <v>33</v>
      </c>
      <c r="D17" s="4" t="s">
        <v>16</v>
      </c>
      <c r="E17" s="4" t="s">
        <v>34</v>
      </c>
      <c r="F17" s="7">
        <v>0</v>
      </c>
    </row>
    <row r="18" spans="1:6" ht="72.75" customHeight="1" thickBot="1" x14ac:dyDescent="0.3">
      <c r="A18" s="5" t="s">
        <v>35</v>
      </c>
      <c r="B18" s="6" t="s">
        <v>36</v>
      </c>
      <c r="C18" s="6" t="s">
        <v>37</v>
      </c>
      <c r="D18" s="4" t="s">
        <v>16</v>
      </c>
      <c r="E18" s="4" t="s">
        <v>38</v>
      </c>
      <c r="F18" s="7">
        <v>0</v>
      </c>
    </row>
    <row r="19" spans="1:6" ht="74.25" customHeight="1" thickBot="1" x14ac:dyDescent="0.3">
      <c r="A19" s="5" t="s">
        <v>39</v>
      </c>
      <c r="B19" s="6" t="s">
        <v>40</v>
      </c>
      <c r="C19" s="6" t="s">
        <v>41</v>
      </c>
      <c r="D19" s="4" t="s">
        <v>11</v>
      </c>
      <c r="E19" s="4" t="s">
        <v>42</v>
      </c>
      <c r="F19" s="7">
        <v>0</v>
      </c>
    </row>
    <row r="20" spans="1:6" ht="93.75" customHeight="1" thickBot="1" x14ac:dyDescent="0.3">
      <c r="A20" s="5" t="s">
        <v>43</v>
      </c>
      <c r="B20" s="6" t="s">
        <v>44</v>
      </c>
      <c r="C20" s="6" t="s">
        <v>45</v>
      </c>
      <c r="D20" s="4" t="s">
        <v>29</v>
      </c>
      <c r="E20" s="4" t="s">
        <v>46</v>
      </c>
      <c r="F20" s="7">
        <v>0</v>
      </c>
    </row>
    <row r="21" spans="1:6" ht="126" customHeight="1" thickBot="1" x14ac:dyDescent="0.3">
      <c r="A21" s="8" t="s">
        <v>47</v>
      </c>
      <c r="B21" s="9" t="s">
        <v>48</v>
      </c>
      <c r="C21" s="9" t="s">
        <v>49</v>
      </c>
      <c r="D21" s="2" t="s">
        <v>50</v>
      </c>
      <c r="E21" s="2" t="s">
        <v>51</v>
      </c>
      <c r="F21" s="10">
        <f>F22+F23+F24+F26+F27+F28+F29</f>
        <v>60000000</v>
      </c>
    </row>
    <row r="22" spans="1:6" ht="59.25" customHeight="1" thickBot="1" x14ac:dyDescent="0.3">
      <c r="A22" s="5" t="s">
        <v>52</v>
      </c>
      <c r="B22" s="6" t="s">
        <v>53</v>
      </c>
      <c r="C22" s="6" t="s">
        <v>54</v>
      </c>
      <c r="D22" s="4" t="s">
        <v>11</v>
      </c>
      <c r="E22" s="4" t="s">
        <v>55</v>
      </c>
      <c r="F22" s="7">
        <v>0</v>
      </c>
    </row>
    <row r="23" spans="1:6" ht="84.75" customHeight="1" thickBot="1" x14ac:dyDescent="0.3">
      <c r="A23" s="5" t="s">
        <v>56</v>
      </c>
      <c r="B23" s="6" t="s">
        <v>57</v>
      </c>
      <c r="C23" s="6" t="s">
        <v>58</v>
      </c>
      <c r="D23" s="4" t="s">
        <v>11</v>
      </c>
      <c r="E23" s="4" t="s">
        <v>59</v>
      </c>
      <c r="F23" s="7">
        <v>0</v>
      </c>
    </row>
    <row r="24" spans="1:6" x14ac:dyDescent="0.25">
      <c r="A24" s="234" t="s">
        <v>60</v>
      </c>
      <c r="B24" s="236" t="s">
        <v>61</v>
      </c>
      <c r="C24" s="236" t="s">
        <v>62</v>
      </c>
      <c r="D24" s="238" t="s">
        <v>50</v>
      </c>
      <c r="E24" s="238" t="s">
        <v>63</v>
      </c>
      <c r="F24" s="240">
        <v>0</v>
      </c>
    </row>
    <row r="25" spans="1:6" ht="37.5" customHeight="1" thickBot="1" x14ac:dyDescent="0.3">
      <c r="A25" s="235"/>
      <c r="B25" s="237"/>
      <c r="C25" s="237"/>
      <c r="D25" s="239"/>
      <c r="E25" s="239"/>
      <c r="F25" s="241"/>
    </row>
    <row r="26" spans="1:6" ht="72.75" customHeight="1" thickBot="1" x14ac:dyDescent="0.3">
      <c r="A26" s="5" t="s">
        <v>64</v>
      </c>
      <c r="B26" s="6" t="s">
        <v>65</v>
      </c>
      <c r="C26" s="6" t="s">
        <v>66</v>
      </c>
      <c r="D26" s="4" t="s">
        <v>11</v>
      </c>
      <c r="E26" s="4" t="s">
        <v>67</v>
      </c>
      <c r="F26" s="7">
        <v>60000000</v>
      </c>
    </row>
    <row r="27" spans="1:6" ht="60" customHeight="1" thickBot="1" x14ac:dyDescent="0.3">
      <c r="A27" s="5" t="s">
        <v>68</v>
      </c>
      <c r="B27" s="6" t="s">
        <v>69</v>
      </c>
      <c r="C27" s="6" t="s">
        <v>70</v>
      </c>
      <c r="D27" s="4" t="s">
        <v>16</v>
      </c>
      <c r="E27" s="11" t="s">
        <v>71</v>
      </c>
      <c r="F27" s="7">
        <v>0</v>
      </c>
    </row>
    <row r="28" spans="1:6" ht="60" customHeight="1" thickBot="1" x14ac:dyDescent="0.3">
      <c r="A28" s="5" t="s">
        <v>72</v>
      </c>
      <c r="B28" s="6" t="s">
        <v>69</v>
      </c>
      <c r="C28" s="6" t="s">
        <v>73</v>
      </c>
      <c r="D28" s="4" t="s">
        <v>11</v>
      </c>
      <c r="E28" s="12">
        <v>45236</v>
      </c>
      <c r="F28" s="7">
        <v>0</v>
      </c>
    </row>
    <row r="29" spans="1:6" x14ac:dyDescent="0.25">
      <c r="A29" s="234" t="s">
        <v>74</v>
      </c>
      <c r="B29" s="236" t="s">
        <v>69</v>
      </c>
      <c r="C29" s="236" t="s">
        <v>75</v>
      </c>
      <c r="D29" s="238" t="s">
        <v>29</v>
      </c>
      <c r="E29" s="3"/>
      <c r="F29" s="240">
        <v>0</v>
      </c>
    </row>
    <row r="30" spans="1:6" ht="27" customHeight="1" thickBot="1" x14ac:dyDescent="0.3">
      <c r="A30" s="235"/>
      <c r="B30" s="237"/>
      <c r="C30" s="237"/>
      <c r="D30" s="239"/>
      <c r="E30" s="4" t="s">
        <v>76</v>
      </c>
      <c r="F30" s="241"/>
    </row>
    <row r="31" spans="1:6" ht="71.25" customHeight="1" thickBot="1" x14ac:dyDescent="0.3">
      <c r="A31" s="13" t="s">
        <v>77</v>
      </c>
      <c r="B31" s="9" t="s">
        <v>78</v>
      </c>
      <c r="C31" s="9" t="s">
        <v>79</v>
      </c>
      <c r="D31" s="2" t="s">
        <v>80</v>
      </c>
      <c r="E31" s="14" t="s">
        <v>81</v>
      </c>
      <c r="F31" s="10">
        <f>SUM(F32:F37)</f>
        <v>15000000</v>
      </c>
    </row>
    <row r="32" spans="1:6" ht="55.5" customHeight="1" thickBot="1" x14ac:dyDescent="0.3">
      <c r="A32" s="5" t="s">
        <v>82</v>
      </c>
      <c r="B32" s="6" t="s">
        <v>83</v>
      </c>
      <c r="C32" s="6" t="s">
        <v>84</v>
      </c>
      <c r="D32" s="4" t="s">
        <v>85</v>
      </c>
      <c r="E32" s="4" t="s">
        <v>86</v>
      </c>
      <c r="F32" s="15">
        <v>0</v>
      </c>
    </row>
    <row r="33" spans="1:6" ht="52.5" customHeight="1" thickBot="1" x14ac:dyDescent="0.3">
      <c r="A33" s="5" t="s">
        <v>87</v>
      </c>
      <c r="B33" s="6" t="s">
        <v>88</v>
      </c>
      <c r="C33" s="6" t="s">
        <v>89</v>
      </c>
      <c r="D33" s="4" t="s">
        <v>85</v>
      </c>
      <c r="E33" s="4" t="s">
        <v>90</v>
      </c>
      <c r="F33" s="7">
        <v>0</v>
      </c>
    </row>
    <row r="34" spans="1:6" ht="61.5" customHeight="1" thickBot="1" x14ac:dyDescent="0.3">
      <c r="A34" s="5" t="s">
        <v>91</v>
      </c>
      <c r="B34" s="6" t="s">
        <v>92</v>
      </c>
      <c r="C34" s="6" t="s">
        <v>89</v>
      </c>
      <c r="D34" s="4" t="s">
        <v>93</v>
      </c>
      <c r="E34" s="4" t="s">
        <v>94</v>
      </c>
      <c r="F34" s="7">
        <v>15000000</v>
      </c>
    </row>
    <row r="35" spans="1:6" ht="48.75" customHeight="1" thickBot="1" x14ac:dyDescent="0.3">
      <c r="A35" s="5" t="s">
        <v>95</v>
      </c>
      <c r="B35" s="6" t="s">
        <v>96</v>
      </c>
      <c r="C35" s="6" t="s">
        <v>97</v>
      </c>
      <c r="D35" s="4" t="s">
        <v>16</v>
      </c>
      <c r="E35" s="4" t="s">
        <v>98</v>
      </c>
      <c r="F35" s="15">
        <v>0</v>
      </c>
    </row>
    <row r="36" spans="1:6" ht="72" customHeight="1" thickBot="1" x14ac:dyDescent="0.3">
      <c r="A36" s="5" t="s">
        <v>99</v>
      </c>
      <c r="B36" s="6" t="s">
        <v>96</v>
      </c>
      <c r="C36" s="6" t="s">
        <v>97</v>
      </c>
      <c r="D36" s="4" t="s">
        <v>11</v>
      </c>
      <c r="E36" s="4" t="s">
        <v>98</v>
      </c>
      <c r="F36" s="15">
        <v>0</v>
      </c>
    </row>
    <row r="37" spans="1:6" ht="63" customHeight="1" thickBot="1" x14ac:dyDescent="0.3">
      <c r="A37" s="5" t="s">
        <v>100</v>
      </c>
      <c r="B37" s="6" t="s">
        <v>96</v>
      </c>
      <c r="C37" s="6" t="s">
        <v>101</v>
      </c>
      <c r="D37" s="4" t="s">
        <v>29</v>
      </c>
      <c r="E37" s="4" t="s">
        <v>98</v>
      </c>
      <c r="F37" s="15">
        <v>0</v>
      </c>
    </row>
    <row r="38" spans="1:6" ht="60.75" customHeight="1" thickBot="1" x14ac:dyDescent="0.3">
      <c r="A38" s="13" t="s">
        <v>102</v>
      </c>
      <c r="B38" s="9" t="s">
        <v>103</v>
      </c>
      <c r="C38" s="9" t="s">
        <v>104</v>
      </c>
      <c r="D38" s="2" t="s">
        <v>11</v>
      </c>
      <c r="E38" s="2" t="s">
        <v>105</v>
      </c>
      <c r="F38" s="10">
        <f>SUM(F39:F43)</f>
        <v>0</v>
      </c>
    </row>
    <row r="39" spans="1:6" ht="56.25" customHeight="1" thickBot="1" x14ac:dyDescent="0.3">
      <c r="A39" s="5" t="s">
        <v>106</v>
      </c>
      <c r="B39" s="6" t="s">
        <v>107</v>
      </c>
      <c r="C39" s="6" t="s">
        <v>108</v>
      </c>
      <c r="D39" s="4" t="s">
        <v>50</v>
      </c>
      <c r="E39" s="4" t="s">
        <v>109</v>
      </c>
      <c r="F39" s="7">
        <v>0</v>
      </c>
    </row>
    <row r="40" spans="1:6" ht="63" customHeight="1" thickBot="1" x14ac:dyDescent="0.3">
      <c r="A40" s="5" t="s">
        <v>110</v>
      </c>
      <c r="B40" s="6" t="s">
        <v>111</v>
      </c>
      <c r="C40" s="6" t="s">
        <v>112</v>
      </c>
      <c r="D40" s="4" t="s">
        <v>50</v>
      </c>
      <c r="E40" s="4" t="s">
        <v>109</v>
      </c>
      <c r="F40" s="7">
        <v>0</v>
      </c>
    </row>
    <row r="41" spans="1:6" ht="72" customHeight="1" thickBot="1" x14ac:dyDescent="0.3">
      <c r="A41" s="5" t="s">
        <v>113</v>
      </c>
      <c r="B41" s="6" t="s">
        <v>114</v>
      </c>
      <c r="C41" s="6" t="s">
        <v>101</v>
      </c>
      <c r="D41" s="4" t="s">
        <v>16</v>
      </c>
      <c r="E41" s="16" t="s">
        <v>115</v>
      </c>
      <c r="F41" s="7">
        <v>0</v>
      </c>
    </row>
    <row r="42" spans="1:6" ht="74.25" customHeight="1" thickBot="1" x14ac:dyDescent="0.3">
      <c r="A42" s="5" t="s">
        <v>116</v>
      </c>
      <c r="B42" s="6" t="s">
        <v>114</v>
      </c>
      <c r="C42" s="6" t="s">
        <v>101</v>
      </c>
      <c r="D42" s="4" t="s">
        <v>11</v>
      </c>
      <c r="E42" s="16" t="s">
        <v>117</v>
      </c>
      <c r="F42" s="7">
        <v>0</v>
      </c>
    </row>
    <row r="43" spans="1:6" ht="85.5" customHeight="1" thickBot="1" x14ac:dyDescent="0.3">
      <c r="A43" s="5" t="s">
        <v>118</v>
      </c>
      <c r="B43" s="6" t="s">
        <v>114</v>
      </c>
      <c r="C43" s="6" t="s">
        <v>101</v>
      </c>
      <c r="D43" s="4" t="s">
        <v>29</v>
      </c>
      <c r="E43" s="16" t="s">
        <v>119</v>
      </c>
      <c r="F43" s="7">
        <v>0</v>
      </c>
    </row>
    <row r="44" spans="1:6" ht="51.75" customHeight="1" thickBot="1" x14ac:dyDescent="0.3">
      <c r="A44" s="13" t="s">
        <v>120</v>
      </c>
      <c r="B44" s="9" t="s">
        <v>121</v>
      </c>
      <c r="C44" s="9" t="s">
        <v>122</v>
      </c>
      <c r="D44" s="2" t="s">
        <v>11</v>
      </c>
      <c r="E44" s="2" t="s">
        <v>105</v>
      </c>
      <c r="F44" s="10">
        <f>SUM(F51:F55)</f>
        <v>0</v>
      </c>
    </row>
    <row r="45" spans="1:6" ht="60" customHeight="1" thickBot="1" x14ac:dyDescent="0.3">
      <c r="A45" s="5" t="s">
        <v>123</v>
      </c>
      <c r="B45" s="6" t="s">
        <v>124</v>
      </c>
      <c r="C45" s="6" t="s">
        <v>125</v>
      </c>
      <c r="D45" s="4" t="s">
        <v>50</v>
      </c>
      <c r="E45" s="4" t="s">
        <v>109</v>
      </c>
      <c r="F45" s="17">
        <v>0</v>
      </c>
    </row>
    <row r="46" spans="1:6" ht="75.75" customHeight="1" thickBot="1" x14ac:dyDescent="0.3">
      <c r="A46" s="5" t="s">
        <v>126</v>
      </c>
      <c r="B46" s="6" t="s">
        <v>127</v>
      </c>
      <c r="C46" s="6" t="s">
        <v>128</v>
      </c>
      <c r="D46" s="4" t="s">
        <v>50</v>
      </c>
      <c r="E46" s="4" t="s">
        <v>109</v>
      </c>
      <c r="F46" s="17">
        <v>0</v>
      </c>
    </row>
    <row r="47" spans="1:6" ht="97.5" customHeight="1" thickBot="1" x14ac:dyDescent="0.3">
      <c r="A47" s="5" t="s">
        <v>129</v>
      </c>
      <c r="B47" s="6" t="s">
        <v>130</v>
      </c>
      <c r="C47" s="6" t="s">
        <v>101</v>
      </c>
      <c r="D47" s="4" t="s">
        <v>16</v>
      </c>
      <c r="E47" s="4" t="s">
        <v>131</v>
      </c>
      <c r="F47" s="17">
        <v>0</v>
      </c>
    </row>
    <row r="48" spans="1:6" ht="91.5" customHeight="1" thickBot="1" x14ac:dyDescent="0.3">
      <c r="A48" s="5" t="s">
        <v>132</v>
      </c>
      <c r="B48" s="6" t="s">
        <v>133</v>
      </c>
      <c r="C48" s="6" t="s">
        <v>101</v>
      </c>
      <c r="D48" s="4" t="s">
        <v>11</v>
      </c>
      <c r="E48" s="4" t="s">
        <v>134</v>
      </c>
      <c r="F48" s="17">
        <v>0</v>
      </c>
    </row>
    <row r="49" spans="1:6" ht="76.5" customHeight="1" thickBot="1" x14ac:dyDescent="0.3">
      <c r="A49" s="5" t="s">
        <v>135</v>
      </c>
      <c r="B49" s="6" t="s">
        <v>136</v>
      </c>
      <c r="C49" s="6" t="s">
        <v>137</v>
      </c>
      <c r="D49" s="4" t="s">
        <v>29</v>
      </c>
      <c r="E49" s="4" t="s">
        <v>119</v>
      </c>
      <c r="F49" s="17">
        <v>0</v>
      </c>
    </row>
    <row r="50" spans="1:6" ht="62.25" customHeight="1" thickBot="1" x14ac:dyDescent="0.3">
      <c r="A50" s="13" t="s">
        <v>138</v>
      </c>
      <c r="B50" s="9" t="s">
        <v>139</v>
      </c>
      <c r="C50" s="9" t="s">
        <v>140</v>
      </c>
      <c r="D50" s="2" t="s">
        <v>11</v>
      </c>
      <c r="E50" s="2" t="s">
        <v>141</v>
      </c>
      <c r="F50" s="10">
        <f>SUM(F51:F55)</f>
        <v>0</v>
      </c>
    </row>
    <row r="51" spans="1:6" ht="63" customHeight="1" thickBot="1" x14ac:dyDescent="0.3">
      <c r="A51" s="5" t="s">
        <v>142</v>
      </c>
      <c r="B51" s="6" t="s">
        <v>143</v>
      </c>
      <c r="C51" s="6" t="s">
        <v>144</v>
      </c>
      <c r="D51" s="4" t="s">
        <v>11</v>
      </c>
      <c r="E51" s="4" t="s">
        <v>145</v>
      </c>
      <c r="F51" s="7">
        <v>0</v>
      </c>
    </row>
    <row r="52" spans="1:6" ht="69" customHeight="1" thickBot="1" x14ac:dyDescent="0.3">
      <c r="A52" s="5" t="s">
        <v>146</v>
      </c>
      <c r="B52" s="6" t="s">
        <v>147</v>
      </c>
      <c r="C52" s="6" t="s">
        <v>148</v>
      </c>
      <c r="D52" s="4" t="s">
        <v>50</v>
      </c>
      <c r="E52" s="4" t="s">
        <v>149</v>
      </c>
      <c r="F52" s="7">
        <v>0</v>
      </c>
    </row>
    <row r="53" spans="1:6" ht="65.25" customHeight="1" thickBot="1" x14ac:dyDescent="0.3">
      <c r="A53" s="5" t="s">
        <v>150</v>
      </c>
      <c r="B53" s="6" t="s">
        <v>151</v>
      </c>
      <c r="C53" s="6" t="s">
        <v>152</v>
      </c>
      <c r="D53" s="4" t="s">
        <v>16</v>
      </c>
      <c r="E53" s="12">
        <v>45048</v>
      </c>
      <c r="F53" s="17">
        <v>0</v>
      </c>
    </row>
    <row r="54" spans="1:6" ht="78.75" customHeight="1" thickBot="1" x14ac:dyDescent="0.3">
      <c r="A54" s="5" t="s">
        <v>153</v>
      </c>
      <c r="B54" s="6" t="s">
        <v>151</v>
      </c>
      <c r="C54" s="6" t="s">
        <v>101</v>
      </c>
      <c r="D54" s="4" t="s">
        <v>11</v>
      </c>
      <c r="E54" s="12">
        <v>45061</v>
      </c>
      <c r="F54" s="17">
        <v>0</v>
      </c>
    </row>
    <row r="55" spans="1:6" ht="80.25" customHeight="1" thickBot="1" x14ac:dyDescent="0.3">
      <c r="A55" s="5" t="s">
        <v>154</v>
      </c>
      <c r="B55" s="6" t="s">
        <v>155</v>
      </c>
      <c r="C55" s="6" t="s">
        <v>101</v>
      </c>
      <c r="D55" s="4" t="s">
        <v>29</v>
      </c>
      <c r="E55" s="4" t="s">
        <v>156</v>
      </c>
      <c r="F55" s="17">
        <v>0</v>
      </c>
    </row>
    <row r="56" spans="1:6" ht="90" customHeight="1" thickBot="1" x14ac:dyDescent="0.3">
      <c r="A56" s="13" t="s">
        <v>157</v>
      </c>
      <c r="B56" s="9" t="s">
        <v>158</v>
      </c>
      <c r="C56" s="9" t="s">
        <v>159</v>
      </c>
      <c r="D56" s="2" t="s">
        <v>11</v>
      </c>
      <c r="E56" s="18" t="s">
        <v>160</v>
      </c>
      <c r="F56" s="10">
        <f>SUM(F57:F62)</f>
        <v>25000000</v>
      </c>
    </row>
    <row r="57" spans="1:6" ht="108" customHeight="1" thickBot="1" x14ac:dyDescent="0.3">
      <c r="A57" s="5" t="s">
        <v>161</v>
      </c>
      <c r="B57" s="6" t="s">
        <v>162</v>
      </c>
      <c r="C57" s="6" t="s">
        <v>163</v>
      </c>
      <c r="D57" s="19" t="s">
        <v>164</v>
      </c>
      <c r="E57" s="4" t="s">
        <v>165</v>
      </c>
      <c r="F57" s="7">
        <v>0</v>
      </c>
    </row>
    <row r="58" spans="1:6" ht="75.75" customHeight="1" thickBot="1" x14ac:dyDescent="0.3">
      <c r="A58" s="5" t="s">
        <v>166</v>
      </c>
      <c r="B58" s="6" t="s">
        <v>167</v>
      </c>
      <c r="C58" s="6" t="s">
        <v>168</v>
      </c>
      <c r="D58" s="4" t="s">
        <v>169</v>
      </c>
      <c r="E58" s="4" t="s">
        <v>170</v>
      </c>
      <c r="F58" s="7">
        <v>0</v>
      </c>
    </row>
    <row r="59" spans="1:6" ht="74.25" customHeight="1" thickBot="1" x14ac:dyDescent="0.3">
      <c r="A59" s="20" t="s">
        <v>171</v>
      </c>
      <c r="B59" s="6" t="s">
        <v>172</v>
      </c>
      <c r="C59" s="6" t="s">
        <v>173</v>
      </c>
      <c r="D59" s="4" t="s">
        <v>174</v>
      </c>
      <c r="E59" s="4" t="s">
        <v>175</v>
      </c>
      <c r="F59" s="7">
        <v>25000000</v>
      </c>
    </row>
    <row r="60" spans="1:6" ht="80.25" customHeight="1" thickBot="1" x14ac:dyDescent="0.3">
      <c r="A60" s="5" t="s">
        <v>176</v>
      </c>
      <c r="B60" s="6" t="s">
        <v>177</v>
      </c>
      <c r="C60" s="6" t="s">
        <v>101</v>
      </c>
      <c r="D60" s="4" t="s">
        <v>174</v>
      </c>
      <c r="E60" s="12">
        <v>44937</v>
      </c>
      <c r="F60" s="7">
        <v>0</v>
      </c>
    </row>
    <row r="61" spans="1:6" ht="89.25" customHeight="1" thickBot="1" x14ac:dyDescent="0.3">
      <c r="A61" s="5" t="s">
        <v>178</v>
      </c>
      <c r="B61" s="6" t="s">
        <v>179</v>
      </c>
      <c r="C61" s="6" t="s">
        <v>101</v>
      </c>
      <c r="D61" s="4" t="s">
        <v>11</v>
      </c>
      <c r="E61" s="12">
        <v>44944</v>
      </c>
      <c r="F61" s="7">
        <v>0</v>
      </c>
    </row>
    <row r="62" spans="1:6" ht="89.25" customHeight="1" thickBot="1" x14ac:dyDescent="0.3">
      <c r="A62" s="5" t="s">
        <v>180</v>
      </c>
      <c r="B62" s="6" t="s">
        <v>181</v>
      </c>
      <c r="C62" s="6" t="s">
        <v>101</v>
      </c>
      <c r="D62" s="4" t="s">
        <v>29</v>
      </c>
      <c r="E62" s="12">
        <v>44957</v>
      </c>
      <c r="F62" s="7">
        <v>0</v>
      </c>
    </row>
    <row r="63" spans="1:6" ht="75.75" customHeight="1" thickBot="1" x14ac:dyDescent="0.3">
      <c r="A63" s="13" t="s">
        <v>182</v>
      </c>
      <c r="B63" s="9" t="s">
        <v>183</v>
      </c>
      <c r="C63" s="9" t="s">
        <v>184</v>
      </c>
      <c r="D63" s="2" t="s">
        <v>185</v>
      </c>
      <c r="E63" s="2" t="s">
        <v>186</v>
      </c>
      <c r="F63" s="10">
        <f>SUM(F64:F70)</f>
        <v>60500000</v>
      </c>
    </row>
    <row r="64" spans="1:6" ht="86.25" customHeight="1" thickBot="1" x14ac:dyDescent="0.3">
      <c r="A64" s="5" t="s">
        <v>187</v>
      </c>
      <c r="B64" s="6" t="s">
        <v>188</v>
      </c>
      <c r="C64" s="6" t="s">
        <v>189</v>
      </c>
      <c r="D64" s="4" t="s">
        <v>185</v>
      </c>
      <c r="E64" s="4" t="s">
        <v>131</v>
      </c>
      <c r="F64" s="7">
        <v>200000</v>
      </c>
    </row>
    <row r="65" spans="1:6" ht="89.25" customHeight="1" thickBot="1" x14ac:dyDescent="0.3">
      <c r="A65" s="5" t="s">
        <v>190</v>
      </c>
      <c r="B65" s="6" t="s">
        <v>191</v>
      </c>
      <c r="C65" s="6" t="s">
        <v>192</v>
      </c>
      <c r="D65" s="4" t="s">
        <v>193</v>
      </c>
      <c r="E65" s="4" t="s">
        <v>134</v>
      </c>
      <c r="F65" s="7">
        <v>300000</v>
      </c>
    </row>
    <row r="66" spans="1:6" ht="74.25" customHeight="1" thickBot="1" x14ac:dyDescent="0.3">
      <c r="A66" s="5" t="s">
        <v>194</v>
      </c>
      <c r="B66" s="6" t="s">
        <v>195</v>
      </c>
      <c r="C66" s="6" t="s">
        <v>196</v>
      </c>
      <c r="D66" s="4" t="s">
        <v>193</v>
      </c>
      <c r="E66" s="4" t="s">
        <v>197</v>
      </c>
      <c r="F66" s="7">
        <v>60000000</v>
      </c>
    </row>
    <row r="67" spans="1:6" ht="75.75" customHeight="1" thickBot="1" x14ac:dyDescent="0.3">
      <c r="A67" s="5" t="s">
        <v>198</v>
      </c>
      <c r="B67" s="6" t="s">
        <v>199</v>
      </c>
      <c r="C67" s="6" t="s">
        <v>101</v>
      </c>
      <c r="D67" s="4" t="s">
        <v>193</v>
      </c>
      <c r="E67" s="12">
        <v>45046</v>
      </c>
      <c r="F67" s="17">
        <v>0</v>
      </c>
    </row>
    <row r="68" spans="1:6" ht="59.25" customHeight="1" thickBot="1" x14ac:dyDescent="0.3">
      <c r="A68" s="5" t="s">
        <v>200</v>
      </c>
      <c r="B68" s="6" t="s">
        <v>199</v>
      </c>
      <c r="C68" s="6" t="s">
        <v>101</v>
      </c>
      <c r="D68" s="4" t="s">
        <v>185</v>
      </c>
      <c r="E68" s="12">
        <v>45077</v>
      </c>
      <c r="F68" s="17">
        <v>0</v>
      </c>
    </row>
    <row r="69" spans="1:6" x14ac:dyDescent="0.25">
      <c r="A69" s="234" t="s">
        <v>201</v>
      </c>
      <c r="B69" s="236" t="s">
        <v>202</v>
      </c>
      <c r="C69" s="236" t="s">
        <v>101</v>
      </c>
      <c r="D69" s="238" t="s">
        <v>185</v>
      </c>
      <c r="E69" s="251">
        <v>45107</v>
      </c>
      <c r="F69" s="242">
        <v>0</v>
      </c>
    </row>
    <row r="70" spans="1:6" ht="15.75" thickBot="1" x14ac:dyDescent="0.3">
      <c r="A70" s="248"/>
      <c r="B70" s="249"/>
      <c r="C70" s="249"/>
      <c r="D70" s="250"/>
      <c r="E70" s="252"/>
      <c r="F70" s="243"/>
    </row>
    <row r="71" spans="1:6" ht="15.75" thickBot="1" x14ac:dyDescent="0.3">
      <c r="A71" s="244" t="s">
        <v>203</v>
      </c>
      <c r="B71" s="244" t="s">
        <v>204</v>
      </c>
      <c r="C71" s="244" t="s">
        <v>205</v>
      </c>
      <c r="D71" s="245" t="s">
        <v>206</v>
      </c>
      <c r="E71" s="245" t="s">
        <v>207</v>
      </c>
      <c r="F71" s="246">
        <f>F73+F74+F75+F76+F77+F78</f>
        <v>60000000</v>
      </c>
    </row>
    <row r="72" spans="1:6" ht="35.25" customHeight="1" thickBot="1" x14ac:dyDescent="0.3">
      <c r="A72" s="244"/>
      <c r="B72" s="244"/>
      <c r="C72" s="244"/>
      <c r="D72" s="245"/>
      <c r="E72" s="245"/>
      <c r="F72" s="247"/>
    </row>
    <row r="73" spans="1:6" ht="90.75" customHeight="1" thickBot="1" x14ac:dyDescent="0.3">
      <c r="A73" s="5" t="s">
        <v>208</v>
      </c>
      <c r="B73" s="6" t="s">
        <v>209</v>
      </c>
      <c r="C73" s="6" t="s">
        <v>125</v>
      </c>
      <c r="D73" s="19" t="s">
        <v>210</v>
      </c>
      <c r="E73" s="4" t="s">
        <v>211</v>
      </c>
      <c r="F73" s="7">
        <v>0</v>
      </c>
    </row>
    <row r="74" spans="1:6" ht="69.75" customHeight="1" thickBot="1" x14ac:dyDescent="0.3">
      <c r="A74" s="5" t="s">
        <v>212</v>
      </c>
      <c r="B74" s="6" t="s">
        <v>172</v>
      </c>
      <c r="C74" s="6" t="s">
        <v>213</v>
      </c>
      <c r="D74" s="4" t="s">
        <v>214</v>
      </c>
      <c r="E74" s="4" t="s">
        <v>215</v>
      </c>
      <c r="F74" s="7">
        <v>0</v>
      </c>
    </row>
    <row r="75" spans="1:6" ht="66.75" customHeight="1" thickBot="1" x14ac:dyDescent="0.3">
      <c r="A75" s="20" t="s">
        <v>216</v>
      </c>
      <c r="B75" s="6" t="s">
        <v>172</v>
      </c>
      <c r="C75" s="6" t="s">
        <v>173</v>
      </c>
      <c r="D75" s="4" t="s">
        <v>206</v>
      </c>
      <c r="E75" s="21" t="s">
        <v>217</v>
      </c>
      <c r="F75" s="7">
        <v>60000000</v>
      </c>
    </row>
    <row r="76" spans="1:6" ht="68.25" customHeight="1" thickBot="1" x14ac:dyDescent="0.3">
      <c r="A76" s="5" t="s">
        <v>218</v>
      </c>
      <c r="B76" s="6" t="s">
        <v>219</v>
      </c>
      <c r="C76" s="6" t="s">
        <v>101</v>
      </c>
      <c r="D76" s="4" t="s">
        <v>220</v>
      </c>
      <c r="E76" s="12">
        <v>45124</v>
      </c>
      <c r="F76" s="7">
        <v>0</v>
      </c>
    </row>
    <row r="77" spans="1:6" ht="74.25" customHeight="1" thickBot="1" x14ac:dyDescent="0.3">
      <c r="A77" s="5" t="s">
        <v>221</v>
      </c>
      <c r="B77" s="6" t="s">
        <v>219</v>
      </c>
      <c r="C77" s="6" t="s">
        <v>101</v>
      </c>
      <c r="D77" s="4" t="s">
        <v>11</v>
      </c>
      <c r="E77" s="12">
        <v>45154</v>
      </c>
      <c r="F77" s="7">
        <v>0</v>
      </c>
    </row>
    <row r="78" spans="1:6" ht="78.75" customHeight="1" thickBot="1" x14ac:dyDescent="0.3">
      <c r="A78" s="5" t="s">
        <v>222</v>
      </c>
      <c r="B78" s="6" t="s">
        <v>223</v>
      </c>
      <c r="C78" s="6" t="s">
        <v>101</v>
      </c>
      <c r="D78" s="4" t="s">
        <v>29</v>
      </c>
      <c r="E78" s="12">
        <v>45184</v>
      </c>
      <c r="F78" s="22">
        <v>0</v>
      </c>
    </row>
    <row r="79" spans="1:6" ht="67.5" customHeight="1" thickBot="1" x14ac:dyDescent="0.3">
      <c r="A79" s="23" t="s">
        <v>224</v>
      </c>
      <c r="B79" s="24" t="s">
        <v>225</v>
      </c>
      <c r="C79" s="24" t="s">
        <v>226</v>
      </c>
      <c r="D79" s="24" t="s">
        <v>227</v>
      </c>
      <c r="E79" s="25" t="s">
        <v>228</v>
      </c>
      <c r="F79" s="26">
        <f>F80+F81+F82</f>
        <v>50000000</v>
      </c>
    </row>
    <row r="80" spans="1:6" ht="63" customHeight="1" thickTop="1" thickBot="1" x14ac:dyDescent="0.3">
      <c r="A80" s="27" t="s">
        <v>229</v>
      </c>
      <c r="B80" s="28" t="s">
        <v>230</v>
      </c>
      <c r="C80" s="28" t="s">
        <v>231</v>
      </c>
      <c r="D80" s="29" t="s">
        <v>232</v>
      </c>
      <c r="E80" s="30" t="s">
        <v>233</v>
      </c>
      <c r="F80" s="31">
        <v>5000000</v>
      </c>
    </row>
    <row r="81" spans="1:6" ht="71.25" customHeight="1" thickBot="1" x14ac:dyDescent="0.3">
      <c r="A81" s="32" t="s">
        <v>234</v>
      </c>
      <c r="B81" s="32" t="s">
        <v>235</v>
      </c>
      <c r="C81" s="32" t="s">
        <v>236</v>
      </c>
      <c r="D81" s="33" t="s">
        <v>232</v>
      </c>
      <c r="E81" s="34" t="s">
        <v>237</v>
      </c>
      <c r="F81" s="35">
        <v>15000000</v>
      </c>
    </row>
    <row r="82" spans="1:6" ht="62.25" customHeight="1" thickBot="1" x14ac:dyDescent="0.3">
      <c r="A82" s="32" t="s">
        <v>238</v>
      </c>
      <c r="B82" s="32" t="s">
        <v>239</v>
      </c>
      <c r="C82" s="32" t="s">
        <v>240</v>
      </c>
      <c r="D82" s="33" t="s">
        <v>232</v>
      </c>
      <c r="E82" s="34" t="s">
        <v>241</v>
      </c>
      <c r="F82" s="36">
        <v>30000000</v>
      </c>
    </row>
    <row r="83" spans="1:6" x14ac:dyDescent="0.25">
      <c r="A83" s="214" t="s">
        <v>242</v>
      </c>
      <c r="B83" s="215"/>
      <c r="C83" s="215"/>
      <c r="D83" s="215"/>
      <c r="E83" s="215"/>
      <c r="F83" s="216"/>
    </row>
    <row r="84" spans="1:6" ht="15.75" thickBot="1" x14ac:dyDescent="0.3">
      <c r="A84" s="217"/>
      <c r="B84" s="218"/>
      <c r="C84" s="218"/>
      <c r="D84" s="218"/>
      <c r="E84" s="218"/>
      <c r="F84" s="219"/>
    </row>
    <row r="85" spans="1:6" ht="59.25" customHeight="1" thickBot="1" x14ac:dyDescent="0.3">
      <c r="A85" s="13" t="s">
        <v>243</v>
      </c>
      <c r="B85" s="9" t="s">
        <v>244</v>
      </c>
      <c r="C85" s="9" t="s">
        <v>245</v>
      </c>
      <c r="D85" s="37" t="s">
        <v>246</v>
      </c>
      <c r="E85" s="2" t="s">
        <v>247</v>
      </c>
      <c r="F85" s="10">
        <f>F86+F87+F88+F89+F90</f>
        <v>20000000</v>
      </c>
    </row>
    <row r="86" spans="1:6" ht="47.25" customHeight="1" thickBot="1" x14ac:dyDescent="0.3">
      <c r="A86" s="5" t="s">
        <v>248</v>
      </c>
      <c r="B86" s="6" t="s">
        <v>249</v>
      </c>
      <c r="C86" s="6" t="s">
        <v>250</v>
      </c>
      <c r="D86" s="4" t="s">
        <v>11</v>
      </c>
      <c r="E86" s="4" t="s">
        <v>251</v>
      </c>
      <c r="F86" s="7">
        <v>0</v>
      </c>
    </row>
    <row r="87" spans="1:6" ht="48.75" customHeight="1" thickBot="1" x14ac:dyDescent="0.3">
      <c r="A87" s="5" t="s">
        <v>252</v>
      </c>
      <c r="B87" s="6" t="s">
        <v>253</v>
      </c>
      <c r="C87" s="6" t="s">
        <v>254</v>
      </c>
      <c r="D87" s="4" t="s">
        <v>255</v>
      </c>
      <c r="E87" s="12">
        <v>44867</v>
      </c>
      <c r="F87" s="7">
        <v>0</v>
      </c>
    </row>
    <row r="88" spans="1:6" ht="42.75" customHeight="1" thickBot="1" x14ac:dyDescent="0.3">
      <c r="A88" s="5" t="s">
        <v>256</v>
      </c>
      <c r="B88" s="6" t="s">
        <v>257</v>
      </c>
      <c r="C88" s="6" t="s">
        <v>258</v>
      </c>
      <c r="D88" s="4" t="s">
        <v>259</v>
      </c>
      <c r="E88" s="12">
        <v>44867</v>
      </c>
      <c r="F88" s="7">
        <v>0</v>
      </c>
    </row>
    <row r="89" spans="1:6" ht="39.75" customHeight="1" thickBot="1" x14ac:dyDescent="0.3">
      <c r="A89" s="5" t="s">
        <v>260</v>
      </c>
      <c r="B89" s="6" t="s">
        <v>261</v>
      </c>
      <c r="C89" s="6" t="s">
        <v>262</v>
      </c>
      <c r="D89" s="4" t="s">
        <v>11</v>
      </c>
      <c r="E89" s="12">
        <v>44875</v>
      </c>
      <c r="F89" s="15">
        <v>0</v>
      </c>
    </row>
    <row r="90" spans="1:6" ht="38.25" customHeight="1" thickBot="1" x14ac:dyDescent="0.3">
      <c r="A90" s="5" t="s">
        <v>263</v>
      </c>
      <c r="B90" s="6" t="s">
        <v>264</v>
      </c>
      <c r="C90" s="6" t="s">
        <v>265</v>
      </c>
      <c r="D90" s="4" t="s">
        <v>11</v>
      </c>
      <c r="E90" s="4" t="s">
        <v>266</v>
      </c>
      <c r="F90" s="38">
        <v>20000000</v>
      </c>
    </row>
    <row r="91" spans="1:6" ht="35.25" customHeight="1" thickBot="1" x14ac:dyDescent="0.3">
      <c r="A91" s="258" t="s">
        <v>267</v>
      </c>
      <c r="B91" s="259"/>
      <c r="C91" s="259"/>
      <c r="D91" s="259"/>
      <c r="E91" s="260"/>
      <c r="F91" s="39">
        <f>F85+F79+F71+F63+F56+F50+F44+F38+F31+F21+F7</f>
        <v>290500000</v>
      </c>
    </row>
    <row r="92" spans="1:6" x14ac:dyDescent="0.25">
      <c r="A92" s="261" t="s">
        <v>268</v>
      </c>
      <c r="B92" s="262"/>
      <c r="C92" s="262"/>
      <c r="D92" s="262"/>
      <c r="E92" s="262"/>
      <c r="F92" s="263"/>
    </row>
    <row r="93" spans="1:6" ht="15.75" thickBot="1" x14ac:dyDescent="0.3">
      <c r="A93" s="211"/>
      <c r="B93" s="212"/>
      <c r="C93" s="212"/>
      <c r="D93" s="212"/>
      <c r="E93" s="212"/>
      <c r="F93" s="213"/>
    </row>
    <row r="94" spans="1:6" x14ac:dyDescent="0.25">
      <c r="A94" s="214" t="s">
        <v>269</v>
      </c>
      <c r="B94" s="215"/>
      <c r="C94" s="215"/>
      <c r="D94" s="215"/>
      <c r="E94" s="215"/>
      <c r="F94" s="216"/>
    </row>
    <row r="95" spans="1:6" ht="15.75" thickBot="1" x14ac:dyDescent="0.3">
      <c r="A95" s="217"/>
      <c r="B95" s="218"/>
      <c r="C95" s="218"/>
      <c r="D95" s="218"/>
      <c r="E95" s="218"/>
      <c r="F95" s="219"/>
    </row>
    <row r="96" spans="1:6" ht="90.75" customHeight="1" thickBot="1" x14ac:dyDescent="0.3">
      <c r="A96" s="13" t="s">
        <v>270</v>
      </c>
      <c r="B96" s="9" t="s">
        <v>271</v>
      </c>
      <c r="C96" s="9" t="s">
        <v>272</v>
      </c>
      <c r="D96" s="2" t="s">
        <v>273</v>
      </c>
      <c r="E96" s="40">
        <v>45016</v>
      </c>
      <c r="F96" s="10">
        <f>F97+F98+F99+F100</f>
        <v>1500000</v>
      </c>
    </row>
    <row r="97" spans="1:6" ht="77.25" customHeight="1" thickBot="1" x14ac:dyDescent="0.3">
      <c r="A97" s="41" t="s">
        <v>274</v>
      </c>
      <c r="B97" s="42" t="s">
        <v>275</v>
      </c>
      <c r="C97" s="42" t="s">
        <v>276</v>
      </c>
      <c r="D97" s="43" t="s">
        <v>277</v>
      </c>
      <c r="E97" s="44">
        <v>45016</v>
      </c>
      <c r="F97" s="45">
        <v>0</v>
      </c>
    </row>
    <row r="98" spans="1:6" ht="66.75" customHeight="1" thickBot="1" x14ac:dyDescent="0.3">
      <c r="A98" s="41" t="s">
        <v>278</v>
      </c>
      <c r="B98" s="42" t="s">
        <v>279</v>
      </c>
      <c r="C98" s="42" t="s">
        <v>280</v>
      </c>
      <c r="D98" s="43" t="s">
        <v>281</v>
      </c>
      <c r="E98" s="43" t="s">
        <v>282</v>
      </c>
      <c r="F98" s="46">
        <v>500000</v>
      </c>
    </row>
    <row r="99" spans="1:6" ht="87.75" customHeight="1" thickBot="1" x14ac:dyDescent="0.3">
      <c r="A99" s="5" t="s">
        <v>283</v>
      </c>
      <c r="B99" s="42" t="s">
        <v>284</v>
      </c>
      <c r="C99" s="6" t="s">
        <v>285</v>
      </c>
      <c r="D99" s="4" t="s">
        <v>286</v>
      </c>
      <c r="E99" s="4" t="s">
        <v>287</v>
      </c>
      <c r="F99" s="7">
        <v>1000000</v>
      </c>
    </row>
    <row r="100" spans="1:6" ht="34.5" customHeight="1" thickBot="1" x14ac:dyDescent="0.3">
      <c r="A100" s="41" t="s">
        <v>288</v>
      </c>
      <c r="B100" s="42" t="s">
        <v>289</v>
      </c>
      <c r="C100" s="42" t="s">
        <v>290</v>
      </c>
      <c r="D100" s="43" t="s">
        <v>206</v>
      </c>
      <c r="E100" s="44">
        <v>45016</v>
      </c>
      <c r="F100" s="7"/>
    </row>
    <row r="101" spans="1:6" ht="83.25" customHeight="1" thickBot="1" x14ac:dyDescent="0.3">
      <c r="A101" s="13" t="s">
        <v>291</v>
      </c>
      <c r="B101" s="9" t="s">
        <v>292</v>
      </c>
      <c r="C101" s="9" t="s">
        <v>293</v>
      </c>
      <c r="D101" s="2" t="s">
        <v>294</v>
      </c>
      <c r="E101" s="47" t="s">
        <v>295</v>
      </c>
      <c r="F101" s="10">
        <f>F102+F103+F104+F105</f>
        <v>1500000</v>
      </c>
    </row>
    <row r="102" spans="1:6" ht="72.75" customHeight="1" thickBot="1" x14ac:dyDescent="0.3">
      <c r="A102" s="5" t="s">
        <v>296</v>
      </c>
      <c r="B102" s="42" t="s">
        <v>297</v>
      </c>
      <c r="C102" s="42" t="s">
        <v>276</v>
      </c>
      <c r="D102" s="48" t="s">
        <v>298</v>
      </c>
      <c r="E102" s="4" t="s">
        <v>299</v>
      </c>
      <c r="F102" s="7">
        <v>0</v>
      </c>
    </row>
    <row r="103" spans="1:6" ht="81.75" customHeight="1" thickBot="1" x14ac:dyDescent="0.3">
      <c r="A103" s="5" t="s">
        <v>300</v>
      </c>
      <c r="B103" s="42" t="s">
        <v>301</v>
      </c>
      <c r="C103" s="42" t="s">
        <v>280</v>
      </c>
      <c r="D103" s="49" t="s">
        <v>302</v>
      </c>
      <c r="E103" s="4" t="s">
        <v>303</v>
      </c>
      <c r="F103" s="7">
        <v>500000</v>
      </c>
    </row>
    <row r="104" spans="1:6" ht="87.75" customHeight="1" thickBot="1" x14ac:dyDescent="0.3">
      <c r="A104" s="5" t="s">
        <v>304</v>
      </c>
      <c r="B104" s="6" t="s">
        <v>305</v>
      </c>
      <c r="C104" s="6" t="s">
        <v>306</v>
      </c>
      <c r="D104" s="49" t="s">
        <v>307</v>
      </c>
      <c r="E104" s="4" t="s">
        <v>303</v>
      </c>
      <c r="F104" s="7">
        <v>1000000</v>
      </c>
    </row>
    <row r="105" spans="1:6" ht="40.5" customHeight="1" thickBot="1" x14ac:dyDescent="0.3">
      <c r="A105" s="41" t="s">
        <v>308</v>
      </c>
      <c r="B105" s="42" t="s">
        <v>289</v>
      </c>
      <c r="C105" s="42" t="s">
        <v>290</v>
      </c>
      <c r="D105" s="43" t="s">
        <v>206</v>
      </c>
      <c r="E105" s="4" t="s">
        <v>295</v>
      </c>
      <c r="F105" s="7"/>
    </row>
    <row r="106" spans="1:6" ht="94.5" customHeight="1" thickBot="1" x14ac:dyDescent="0.3">
      <c r="A106" s="13" t="s">
        <v>309</v>
      </c>
      <c r="B106" s="9" t="s">
        <v>310</v>
      </c>
      <c r="C106" s="9" t="s">
        <v>311</v>
      </c>
      <c r="D106" s="9" t="s">
        <v>312</v>
      </c>
      <c r="E106" s="2" t="s">
        <v>313</v>
      </c>
      <c r="F106" s="10">
        <f>F107+F108+F109+F110</f>
        <v>1500000</v>
      </c>
    </row>
    <row r="107" spans="1:6" ht="68.25" customHeight="1" thickBot="1" x14ac:dyDescent="0.3">
      <c r="A107" s="5" t="s">
        <v>314</v>
      </c>
      <c r="B107" s="42" t="s">
        <v>315</v>
      </c>
      <c r="C107" s="42" t="s">
        <v>276</v>
      </c>
      <c r="D107" s="43" t="s">
        <v>316</v>
      </c>
      <c r="E107" s="4" t="s">
        <v>299</v>
      </c>
      <c r="F107" s="17">
        <v>0</v>
      </c>
    </row>
    <row r="108" spans="1:6" ht="63.75" customHeight="1" thickBot="1" x14ac:dyDescent="0.3">
      <c r="A108" s="5" t="s">
        <v>317</v>
      </c>
      <c r="B108" s="42" t="s">
        <v>318</v>
      </c>
      <c r="C108" s="42" t="s">
        <v>280</v>
      </c>
      <c r="D108" s="19" t="s">
        <v>319</v>
      </c>
      <c r="E108" s="4" t="s">
        <v>320</v>
      </c>
      <c r="F108" s="7">
        <v>500000</v>
      </c>
    </row>
    <row r="109" spans="1:6" ht="84.75" customHeight="1" thickBot="1" x14ac:dyDescent="0.3">
      <c r="A109" s="50" t="s">
        <v>321</v>
      </c>
      <c r="B109" s="51" t="s">
        <v>305</v>
      </c>
      <c r="C109" s="51" t="s">
        <v>322</v>
      </c>
      <c r="D109" s="52" t="s">
        <v>323</v>
      </c>
      <c r="E109" s="3" t="s">
        <v>299</v>
      </c>
      <c r="F109" s="53">
        <v>1000000</v>
      </c>
    </row>
    <row r="110" spans="1:6" ht="50.25" customHeight="1" thickBot="1" x14ac:dyDescent="0.3">
      <c r="A110" s="54" t="s">
        <v>324</v>
      </c>
      <c r="B110" s="54" t="s">
        <v>289</v>
      </c>
      <c r="C110" s="54" t="s">
        <v>290</v>
      </c>
      <c r="D110" s="55" t="s">
        <v>206</v>
      </c>
      <c r="E110" s="56" t="s">
        <v>295</v>
      </c>
      <c r="F110" s="57"/>
    </row>
    <row r="111" spans="1:6" ht="15.75" thickBot="1" x14ac:dyDescent="0.3">
      <c r="A111" s="264" t="s">
        <v>325</v>
      </c>
      <c r="B111" s="266" t="s">
        <v>326</v>
      </c>
      <c r="C111" s="266" t="s">
        <v>327</v>
      </c>
      <c r="D111" s="267" t="s">
        <v>206</v>
      </c>
      <c r="E111" s="267" t="s">
        <v>328</v>
      </c>
      <c r="F111" s="247">
        <f>F113+F114+F115+F116+F117+F118</f>
        <v>60000000</v>
      </c>
    </row>
    <row r="112" spans="1:6" ht="24.75" customHeight="1" thickBot="1" x14ac:dyDescent="0.3">
      <c r="A112" s="265"/>
      <c r="B112" s="244"/>
      <c r="C112" s="244"/>
      <c r="D112" s="245"/>
      <c r="E112" s="245"/>
      <c r="F112" s="268"/>
    </row>
    <row r="113" spans="1:6" ht="62.25" customHeight="1" thickBot="1" x14ac:dyDescent="0.3">
      <c r="A113" s="5" t="s">
        <v>329</v>
      </c>
      <c r="B113" s="6" t="s">
        <v>330</v>
      </c>
      <c r="C113" s="6" t="s">
        <v>331</v>
      </c>
      <c r="D113" s="19" t="s">
        <v>332</v>
      </c>
      <c r="E113" s="4" t="s">
        <v>333</v>
      </c>
      <c r="F113" s="7">
        <v>0</v>
      </c>
    </row>
    <row r="114" spans="1:6" ht="53.25" customHeight="1" thickBot="1" x14ac:dyDescent="0.3">
      <c r="A114" s="5" t="s">
        <v>334</v>
      </c>
      <c r="B114" s="6" t="s">
        <v>335</v>
      </c>
      <c r="C114" s="6" t="s">
        <v>336</v>
      </c>
      <c r="D114" s="4" t="s">
        <v>50</v>
      </c>
      <c r="E114" s="4" t="s">
        <v>337</v>
      </c>
      <c r="F114" s="7">
        <v>0</v>
      </c>
    </row>
    <row r="115" spans="1:6" ht="41.25" customHeight="1" thickBot="1" x14ac:dyDescent="0.3">
      <c r="A115" s="20" t="s">
        <v>338</v>
      </c>
      <c r="B115" s="6" t="s">
        <v>172</v>
      </c>
      <c r="C115" s="6" t="s">
        <v>173</v>
      </c>
      <c r="D115" s="4" t="s">
        <v>206</v>
      </c>
      <c r="E115" s="12">
        <v>45016</v>
      </c>
      <c r="F115" s="7">
        <v>60000000</v>
      </c>
    </row>
    <row r="116" spans="1:6" ht="60.75" customHeight="1" thickBot="1" x14ac:dyDescent="0.3">
      <c r="A116" s="5" t="s">
        <v>339</v>
      </c>
      <c r="B116" s="6" t="s">
        <v>340</v>
      </c>
      <c r="C116" s="6" t="s">
        <v>101</v>
      </c>
      <c r="D116" s="4" t="s">
        <v>220</v>
      </c>
      <c r="E116" s="43" t="s">
        <v>341</v>
      </c>
      <c r="F116" s="7">
        <v>0</v>
      </c>
    </row>
    <row r="117" spans="1:6" ht="53.25" customHeight="1" thickBot="1" x14ac:dyDescent="0.3">
      <c r="A117" s="5" t="s">
        <v>342</v>
      </c>
      <c r="B117" s="6" t="s">
        <v>343</v>
      </c>
      <c r="C117" s="6" t="s">
        <v>101</v>
      </c>
      <c r="D117" s="4" t="s">
        <v>11</v>
      </c>
      <c r="E117" s="43" t="s">
        <v>341</v>
      </c>
      <c r="F117" s="7">
        <v>0</v>
      </c>
    </row>
    <row r="118" spans="1:6" ht="63.75" customHeight="1" thickBot="1" x14ac:dyDescent="0.3">
      <c r="A118" s="5" t="s">
        <v>344</v>
      </c>
      <c r="B118" s="6" t="s">
        <v>345</v>
      </c>
      <c r="C118" s="6" t="s">
        <v>101</v>
      </c>
      <c r="D118" s="4" t="s">
        <v>29</v>
      </c>
      <c r="E118" s="43" t="s">
        <v>341</v>
      </c>
      <c r="F118" s="7">
        <v>0</v>
      </c>
    </row>
    <row r="119" spans="1:6" ht="15.75" thickTop="1" x14ac:dyDescent="0.25">
      <c r="A119" s="253" t="s">
        <v>346</v>
      </c>
      <c r="B119" s="254"/>
      <c r="C119" s="254"/>
      <c r="D119" s="254"/>
      <c r="E119" s="254"/>
      <c r="F119" s="255"/>
    </row>
    <row r="120" spans="1:6" ht="15.75" thickBot="1" x14ac:dyDescent="0.3">
      <c r="A120" s="217"/>
      <c r="B120" s="218"/>
      <c r="C120" s="218"/>
      <c r="D120" s="218"/>
      <c r="E120" s="218"/>
      <c r="F120" s="219"/>
    </row>
    <row r="121" spans="1:6" ht="54" customHeight="1" thickBot="1" x14ac:dyDescent="0.3">
      <c r="A121" s="58" t="s">
        <v>347</v>
      </c>
      <c r="B121" s="59" t="s">
        <v>348</v>
      </c>
      <c r="C121" s="59" t="s">
        <v>349</v>
      </c>
      <c r="D121" s="2" t="s">
        <v>350</v>
      </c>
      <c r="E121" s="2" t="s">
        <v>351</v>
      </c>
      <c r="F121" s="10">
        <f>SUM(F122:F137)</f>
        <v>500000000</v>
      </c>
    </row>
    <row r="122" spans="1:6" ht="59.25" customHeight="1" thickBot="1" x14ac:dyDescent="0.3">
      <c r="A122" s="5" t="s">
        <v>352</v>
      </c>
      <c r="B122" s="19" t="s">
        <v>353</v>
      </c>
      <c r="C122" s="6" t="s">
        <v>354</v>
      </c>
      <c r="D122" s="4" t="s">
        <v>214</v>
      </c>
      <c r="E122" s="4" t="s">
        <v>355</v>
      </c>
      <c r="F122" s="7">
        <v>0</v>
      </c>
    </row>
    <row r="123" spans="1:6" ht="39.75" customHeight="1" thickBot="1" x14ac:dyDescent="0.3">
      <c r="A123" s="5" t="s">
        <v>356</v>
      </c>
      <c r="B123" s="19" t="s">
        <v>357</v>
      </c>
      <c r="C123" s="6" t="s">
        <v>358</v>
      </c>
      <c r="D123" s="4" t="s">
        <v>359</v>
      </c>
      <c r="E123" s="4" t="s">
        <v>355</v>
      </c>
      <c r="F123" s="7">
        <v>0</v>
      </c>
    </row>
    <row r="124" spans="1:6" ht="78.75" customHeight="1" thickBot="1" x14ac:dyDescent="0.3">
      <c r="A124" s="5" t="s">
        <v>360</v>
      </c>
      <c r="B124" s="19" t="s">
        <v>361</v>
      </c>
      <c r="C124" s="6" t="s">
        <v>152</v>
      </c>
      <c r="D124" s="4" t="s">
        <v>11</v>
      </c>
      <c r="E124" s="4" t="s">
        <v>355</v>
      </c>
      <c r="F124" s="7">
        <v>0</v>
      </c>
    </row>
    <row r="125" spans="1:6" ht="45.75" customHeight="1" thickBot="1" x14ac:dyDescent="0.3">
      <c r="A125" s="5" t="s">
        <v>362</v>
      </c>
      <c r="B125" s="6" t="s">
        <v>363</v>
      </c>
      <c r="C125" s="6" t="s">
        <v>364</v>
      </c>
      <c r="D125" s="4" t="s">
        <v>365</v>
      </c>
      <c r="E125" s="12">
        <v>44895</v>
      </c>
      <c r="F125" s="7">
        <v>0</v>
      </c>
    </row>
    <row r="126" spans="1:6" ht="60.75" customHeight="1" thickBot="1" x14ac:dyDescent="0.3">
      <c r="A126" s="5" t="s">
        <v>366</v>
      </c>
      <c r="B126" s="6" t="s">
        <v>367</v>
      </c>
      <c r="C126" s="42" t="s">
        <v>368</v>
      </c>
      <c r="D126" s="4" t="s">
        <v>369</v>
      </c>
      <c r="E126" s="12">
        <v>44895</v>
      </c>
      <c r="F126" s="7">
        <v>100000000</v>
      </c>
    </row>
    <row r="127" spans="1:6" ht="50.25" customHeight="1" thickBot="1" x14ac:dyDescent="0.3">
      <c r="A127" s="5" t="s">
        <v>370</v>
      </c>
      <c r="B127" s="6" t="s">
        <v>371</v>
      </c>
      <c r="C127" s="6" t="s">
        <v>372</v>
      </c>
      <c r="D127" s="4" t="s">
        <v>365</v>
      </c>
      <c r="E127" s="12">
        <v>45044</v>
      </c>
      <c r="F127" s="7">
        <v>0</v>
      </c>
    </row>
    <row r="128" spans="1:6" ht="47.25" customHeight="1" thickBot="1" x14ac:dyDescent="0.3">
      <c r="A128" s="5" t="s">
        <v>373</v>
      </c>
      <c r="B128" s="6" t="s">
        <v>374</v>
      </c>
      <c r="C128" s="6" t="s">
        <v>375</v>
      </c>
      <c r="D128" s="4" t="s">
        <v>365</v>
      </c>
      <c r="E128" s="12">
        <v>45044</v>
      </c>
      <c r="F128" s="7">
        <v>0</v>
      </c>
    </row>
    <row r="129" spans="1:6" ht="45.75" customHeight="1" thickBot="1" x14ac:dyDescent="0.3">
      <c r="A129" s="5" t="s">
        <v>376</v>
      </c>
      <c r="B129" s="6" t="s">
        <v>377</v>
      </c>
      <c r="C129" s="6" t="s">
        <v>378</v>
      </c>
      <c r="D129" s="4" t="s">
        <v>379</v>
      </c>
      <c r="E129" s="44" t="s">
        <v>380</v>
      </c>
      <c r="F129" s="7">
        <v>100000000</v>
      </c>
    </row>
    <row r="130" spans="1:6" ht="44.25" customHeight="1" thickBot="1" x14ac:dyDescent="0.3">
      <c r="A130" s="5" t="s">
        <v>381</v>
      </c>
      <c r="B130" s="6" t="s">
        <v>382</v>
      </c>
      <c r="C130" s="6" t="s">
        <v>383</v>
      </c>
      <c r="D130" s="4" t="s">
        <v>365</v>
      </c>
      <c r="E130" s="44" t="s">
        <v>380</v>
      </c>
      <c r="F130" s="7">
        <v>0</v>
      </c>
    </row>
    <row r="131" spans="1:6" ht="30" x14ac:dyDescent="0.25">
      <c r="A131" s="234" t="s">
        <v>384</v>
      </c>
      <c r="B131" s="236" t="s">
        <v>385</v>
      </c>
      <c r="C131" s="51" t="s">
        <v>386</v>
      </c>
      <c r="D131" s="238" t="s">
        <v>365</v>
      </c>
      <c r="E131" s="256" t="s">
        <v>380</v>
      </c>
      <c r="F131" s="240">
        <v>0</v>
      </c>
    </row>
    <row r="132" spans="1:6" ht="32.25" customHeight="1" thickBot="1" x14ac:dyDescent="0.3">
      <c r="A132" s="235"/>
      <c r="B132" s="237"/>
      <c r="C132" s="6" t="s">
        <v>387</v>
      </c>
      <c r="D132" s="239"/>
      <c r="E132" s="257"/>
      <c r="F132" s="241"/>
    </row>
    <row r="133" spans="1:6" ht="20.25" customHeight="1" x14ac:dyDescent="0.25">
      <c r="A133" s="269" t="s">
        <v>388</v>
      </c>
      <c r="B133" s="272" t="s">
        <v>389</v>
      </c>
      <c r="C133" s="51" t="s">
        <v>390</v>
      </c>
      <c r="D133" s="275" t="s">
        <v>391</v>
      </c>
      <c r="E133" s="256" t="s">
        <v>380</v>
      </c>
      <c r="F133" s="240">
        <v>300000000</v>
      </c>
    </row>
    <row r="134" spans="1:6" ht="16.5" customHeight="1" x14ac:dyDescent="0.25">
      <c r="A134" s="270"/>
      <c r="B134" s="273"/>
      <c r="C134" s="51" t="s">
        <v>392</v>
      </c>
      <c r="D134" s="276"/>
      <c r="E134" s="278"/>
      <c r="F134" s="280"/>
    </row>
    <row r="135" spans="1:6" ht="51.75" customHeight="1" thickBot="1" x14ac:dyDescent="0.3">
      <c r="A135" s="271"/>
      <c r="B135" s="274"/>
      <c r="C135" s="6" t="s">
        <v>393</v>
      </c>
      <c r="D135" s="277"/>
      <c r="E135" s="279"/>
      <c r="F135" s="241"/>
    </row>
    <row r="136" spans="1:6" x14ac:dyDescent="0.25">
      <c r="A136" s="234" t="s">
        <v>394</v>
      </c>
      <c r="B136" s="272" t="s">
        <v>395</v>
      </c>
      <c r="C136" s="281" t="s">
        <v>396</v>
      </c>
      <c r="D136" s="275" t="s">
        <v>397</v>
      </c>
      <c r="E136" s="275" t="s">
        <v>380</v>
      </c>
      <c r="F136" s="240">
        <v>0</v>
      </c>
    </row>
    <row r="137" spans="1:6" ht="28.5" customHeight="1" thickBot="1" x14ac:dyDescent="0.3">
      <c r="A137" s="235"/>
      <c r="B137" s="274"/>
      <c r="C137" s="282"/>
      <c r="D137" s="277"/>
      <c r="E137" s="277"/>
      <c r="F137" s="241"/>
    </row>
    <row r="138" spans="1:6" ht="33" customHeight="1" thickBot="1" x14ac:dyDescent="0.3">
      <c r="A138" s="258" t="s">
        <v>398</v>
      </c>
      <c r="B138" s="259"/>
      <c r="C138" s="259"/>
      <c r="D138" s="259"/>
      <c r="E138" s="260"/>
      <c r="F138" s="60">
        <f>F96+F101+F106+F111+F121</f>
        <v>564500000</v>
      </c>
    </row>
    <row r="139" spans="1:6" x14ac:dyDescent="0.25">
      <c r="A139" s="261" t="s">
        <v>399</v>
      </c>
      <c r="B139" s="262"/>
      <c r="C139" s="262"/>
      <c r="D139" s="262"/>
      <c r="E139" s="262"/>
      <c r="F139" s="263"/>
    </row>
    <row r="140" spans="1:6" ht="15.75" thickBot="1" x14ac:dyDescent="0.3">
      <c r="A140" s="211"/>
      <c r="B140" s="212"/>
      <c r="C140" s="212"/>
      <c r="D140" s="212"/>
      <c r="E140" s="212"/>
      <c r="F140" s="213"/>
    </row>
    <row r="141" spans="1:6" x14ac:dyDescent="0.25">
      <c r="A141" s="214" t="s">
        <v>400</v>
      </c>
      <c r="B141" s="215"/>
      <c r="C141" s="215"/>
      <c r="D141" s="215"/>
      <c r="E141" s="215"/>
      <c r="F141" s="216"/>
    </row>
    <row r="142" spans="1:6" ht="15.75" thickBot="1" x14ac:dyDescent="0.3">
      <c r="A142" s="217"/>
      <c r="B142" s="218"/>
      <c r="C142" s="218"/>
      <c r="D142" s="218"/>
      <c r="E142" s="218"/>
      <c r="F142" s="219"/>
    </row>
    <row r="143" spans="1:6" ht="106.5" customHeight="1" thickBot="1" x14ac:dyDescent="0.3">
      <c r="A143" s="13" t="s">
        <v>401</v>
      </c>
      <c r="B143" s="9" t="s">
        <v>402</v>
      </c>
      <c r="C143" s="61" t="s">
        <v>403</v>
      </c>
      <c r="D143" s="2" t="s">
        <v>11</v>
      </c>
      <c r="E143" s="18" t="s">
        <v>404</v>
      </c>
      <c r="F143" s="10">
        <f>F144+F145+F146</f>
        <v>300000000</v>
      </c>
    </row>
    <row r="144" spans="1:6" ht="72.75" customHeight="1" thickBot="1" x14ac:dyDescent="0.3">
      <c r="A144" s="5" t="s">
        <v>405</v>
      </c>
      <c r="B144" s="6" t="s">
        <v>406</v>
      </c>
      <c r="C144" s="6" t="s">
        <v>407</v>
      </c>
      <c r="D144" s="43" t="s">
        <v>408</v>
      </c>
      <c r="E144" s="43" t="s">
        <v>409</v>
      </c>
      <c r="F144" s="15">
        <v>0</v>
      </c>
    </row>
    <row r="145" spans="1:6" ht="62.25" customHeight="1" thickBot="1" x14ac:dyDescent="0.3">
      <c r="A145" s="41" t="s">
        <v>410</v>
      </c>
      <c r="B145" s="42" t="s">
        <v>411</v>
      </c>
      <c r="C145" s="42" t="s">
        <v>412</v>
      </c>
      <c r="D145" s="43" t="s">
        <v>359</v>
      </c>
      <c r="E145" s="43" t="s">
        <v>409</v>
      </c>
      <c r="F145" s="46">
        <v>210000000</v>
      </c>
    </row>
    <row r="146" spans="1:6" ht="57.75" customHeight="1" thickBot="1" x14ac:dyDescent="0.3">
      <c r="A146" s="5" t="s">
        <v>413</v>
      </c>
      <c r="B146" s="6" t="s">
        <v>414</v>
      </c>
      <c r="C146" s="6" t="s">
        <v>415</v>
      </c>
      <c r="D146" s="4" t="s">
        <v>359</v>
      </c>
      <c r="E146" s="43" t="s">
        <v>409</v>
      </c>
      <c r="F146" s="7">
        <v>90000000</v>
      </c>
    </row>
    <row r="147" spans="1:6" x14ac:dyDescent="0.25">
      <c r="A147" s="214" t="s">
        <v>416</v>
      </c>
      <c r="B147" s="215"/>
      <c r="C147" s="215"/>
      <c r="D147" s="215"/>
      <c r="E147" s="215"/>
      <c r="F147" s="216"/>
    </row>
    <row r="148" spans="1:6" ht="15.75" thickBot="1" x14ac:dyDescent="0.3">
      <c r="A148" s="217"/>
      <c r="B148" s="218"/>
      <c r="C148" s="218"/>
      <c r="D148" s="218"/>
      <c r="E148" s="218"/>
      <c r="F148" s="219"/>
    </row>
    <row r="149" spans="1:6" ht="84.75" customHeight="1" thickBot="1" x14ac:dyDescent="0.3">
      <c r="A149" s="62" t="s">
        <v>417</v>
      </c>
      <c r="B149" s="61" t="s">
        <v>418</v>
      </c>
      <c r="C149" s="61" t="s">
        <v>419</v>
      </c>
      <c r="D149" s="18" t="s">
        <v>420</v>
      </c>
      <c r="E149" s="18" t="s">
        <v>421</v>
      </c>
      <c r="F149" s="63">
        <f>SUM(F150:F152)</f>
        <v>50000000</v>
      </c>
    </row>
    <row r="150" spans="1:6" ht="54.75" customHeight="1" thickBot="1" x14ac:dyDescent="0.3">
      <c r="A150" s="41" t="s">
        <v>422</v>
      </c>
      <c r="B150" s="42" t="s">
        <v>423</v>
      </c>
      <c r="C150" s="42" t="s">
        <v>424</v>
      </c>
      <c r="D150" s="4" t="s">
        <v>359</v>
      </c>
      <c r="E150" s="43" t="s">
        <v>425</v>
      </c>
      <c r="F150" s="15">
        <v>0</v>
      </c>
    </row>
    <row r="151" spans="1:6" ht="62.25" customHeight="1" thickBot="1" x14ac:dyDescent="0.3">
      <c r="A151" s="41" t="s">
        <v>426</v>
      </c>
      <c r="B151" s="6" t="s">
        <v>427</v>
      </c>
      <c r="C151" s="6" t="s">
        <v>428</v>
      </c>
      <c r="D151" s="43" t="s">
        <v>429</v>
      </c>
      <c r="E151" s="43" t="s">
        <v>425</v>
      </c>
      <c r="F151" s="15">
        <v>0</v>
      </c>
    </row>
    <row r="152" spans="1:6" ht="53.25" customHeight="1" thickBot="1" x14ac:dyDescent="0.3">
      <c r="A152" s="41" t="s">
        <v>430</v>
      </c>
      <c r="B152" s="42" t="s">
        <v>431</v>
      </c>
      <c r="C152" s="42" t="s">
        <v>432</v>
      </c>
      <c r="D152" s="43" t="s">
        <v>429</v>
      </c>
      <c r="E152" s="43" t="s">
        <v>425</v>
      </c>
      <c r="F152" s="64">
        <v>50000000</v>
      </c>
    </row>
    <row r="153" spans="1:6" ht="116.25" customHeight="1" thickBot="1" x14ac:dyDescent="0.3">
      <c r="A153" s="62" t="s">
        <v>433</v>
      </c>
      <c r="B153" s="61" t="s">
        <v>434</v>
      </c>
      <c r="C153" s="61" t="s">
        <v>435</v>
      </c>
      <c r="D153" s="2" t="s">
        <v>11</v>
      </c>
      <c r="E153" s="18" t="s">
        <v>436</v>
      </c>
      <c r="F153" s="10">
        <f>SUM(F154:F156)</f>
        <v>70000000</v>
      </c>
    </row>
    <row r="154" spans="1:6" ht="92.25" customHeight="1" thickBot="1" x14ac:dyDescent="0.3">
      <c r="A154" s="41" t="s">
        <v>437</v>
      </c>
      <c r="B154" s="42" t="s">
        <v>438</v>
      </c>
      <c r="C154" s="42" t="s">
        <v>439</v>
      </c>
      <c r="D154" s="43" t="s">
        <v>359</v>
      </c>
      <c r="E154" s="44">
        <v>44925</v>
      </c>
      <c r="F154" s="64">
        <v>0</v>
      </c>
    </row>
    <row r="155" spans="1:6" x14ac:dyDescent="0.25">
      <c r="A155" s="269" t="s">
        <v>440</v>
      </c>
      <c r="B155" s="272" t="s">
        <v>441</v>
      </c>
      <c r="C155" s="272" t="s">
        <v>442</v>
      </c>
      <c r="D155" s="238" t="s">
        <v>11</v>
      </c>
      <c r="E155" s="275" t="s">
        <v>443</v>
      </c>
      <c r="F155" s="283">
        <v>70000000</v>
      </c>
    </row>
    <row r="156" spans="1:6" ht="45.75" customHeight="1" thickBot="1" x14ac:dyDescent="0.3">
      <c r="A156" s="271"/>
      <c r="B156" s="274"/>
      <c r="C156" s="274"/>
      <c r="D156" s="239"/>
      <c r="E156" s="277"/>
      <c r="F156" s="284"/>
    </row>
    <row r="157" spans="1:6" ht="21" customHeight="1" x14ac:dyDescent="0.25">
      <c r="A157" s="285" t="s">
        <v>444</v>
      </c>
      <c r="B157" s="287" t="s">
        <v>445</v>
      </c>
      <c r="C157" s="287" t="s">
        <v>446</v>
      </c>
      <c r="D157" s="289" t="s">
        <v>11</v>
      </c>
      <c r="E157" s="224" t="s">
        <v>447</v>
      </c>
      <c r="F157" s="226">
        <f>F159+F160+F161+F162</f>
        <v>850000000</v>
      </c>
    </row>
    <row r="158" spans="1:6" ht="21.75" customHeight="1" thickBot="1" x14ac:dyDescent="0.3">
      <c r="A158" s="286"/>
      <c r="B158" s="288"/>
      <c r="C158" s="288"/>
      <c r="D158" s="290"/>
      <c r="E158" s="225"/>
      <c r="F158" s="227"/>
    </row>
    <row r="159" spans="1:6" x14ac:dyDescent="0.25">
      <c r="A159" s="269" t="s">
        <v>448</v>
      </c>
      <c r="B159" s="272" t="s">
        <v>449</v>
      </c>
      <c r="C159" s="272" t="s">
        <v>450</v>
      </c>
      <c r="D159" s="238" t="s">
        <v>11</v>
      </c>
      <c r="E159" s="238" t="s">
        <v>451</v>
      </c>
      <c r="F159" s="240">
        <v>0</v>
      </c>
    </row>
    <row r="160" spans="1:6" ht="15.75" thickBot="1" x14ac:dyDescent="0.3">
      <c r="A160" s="271"/>
      <c r="B160" s="274"/>
      <c r="C160" s="274"/>
      <c r="D160" s="239"/>
      <c r="E160" s="239"/>
      <c r="F160" s="241"/>
    </row>
    <row r="161" spans="1:6" ht="53.25" customHeight="1" thickBot="1" x14ac:dyDescent="0.3">
      <c r="A161" s="5" t="s">
        <v>452</v>
      </c>
      <c r="B161" s="6" t="s">
        <v>453</v>
      </c>
      <c r="C161" s="6" t="s">
        <v>454</v>
      </c>
      <c r="D161" s="4" t="s">
        <v>11</v>
      </c>
      <c r="E161" s="4" t="s">
        <v>451</v>
      </c>
      <c r="F161" s="7">
        <v>300000000</v>
      </c>
    </row>
    <row r="162" spans="1:6" ht="77.25" customHeight="1" thickBot="1" x14ac:dyDescent="0.3">
      <c r="A162" s="65" t="s">
        <v>455</v>
      </c>
      <c r="B162" s="20" t="s">
        <v>456</v>
      </c>
      <c r="C162" s="6" t="s">
        <v>457</v>
      </c>
      <c r="D162" s="4" t="s">
        <v>11</v>
      </c>
      <c r="E162" s="4" t="s">
        <v>458</v>
      </c>
      <c r="F162" s="66">
        <v>550000000</v>
      </c>
    </row>
    <row r="163" spans="1:6" ht="78.75" customHeight="1" thickBot="1" x14ac:dyDescent="0.3">
      <c r="A163" s="13" t="s">
        <v>459</v>
      </c>
      <c r="B163" s="67" t="s">
        <v>460</v>
      </c>
      <c r="C163" s="9" t="s">
        <v>461</v>
      </c>
      <c r="D163" s="2" t="s">
        <v>462</v>
      </c>
      <c r="E163" s="2" t="s">
        <v>463</v>
      </c>
      <c r="F163" s="10">
        <f>F164+F165+F166</f>
        <v>500000000</v>
      </c>
    </row>
    <row r="164" spans="1:6" ht="53.25" customHeight="1" thickBot="1" x14ac:dyDescent="0.3">
      <c r="A164" s="41" t="s">
        <v>464</v>
      </c>
      <c r="B164" s="42" t="s">
        <v>465</v>
      </c>
      <c r="C164" s="42" t="s">
        <v>466</v>
      </c>
      <c r="D164" s="43" t="s">
        <v>467</v>
      </c>
      <c r="E164" s="43" t="s">
        <v>468</v>
      </c>
      <c r="F164" s="46">
        <v>0</v>
      </c>
    </row>
    <row r="165" spans="1:6" ht="42.75" customHeight="1" thickBot="1" x14ac:dyDescent="0.3">
      <c r="A165" s="41" t="s">
        <v>469</v>
      </c>
      <c r="B165" s="42" t="s">
        <v>470</v>
      </c>
      <c r="C165" s="42" t="s">
        <v>471</v>
      </c>
      <c r="D165" s="43" t="s">
        <v>472</v>
      </c>
      <c r="E165" s="43" t="s">
        <v>473</v>
      </c>
      <c r="F165" s="46">
        <v>500000000</v>
      </c>
    </row>
    <row r="166" spans="1:6" ht="63.75" customHeight="1" thickBot="1" x14ac:dyDescent="0.3">
      <c r="A166" s="65" t="s">
        <v>474</v>
      </c>
      <c r="B166" s="68" t="s">
        <v>475</v>
      </c>
      <c r="C166" s="68" t="s">
        <v>476</v>
      </c>
      <c r="D166" s="49" t="s">
        <v>11</v>
      </c>
      <c r="E166" s="69" t="s">
        <v>473</v>
      </c>
      <c r="F166" s="66">
        <v>0</v>
      </c>
    </row>
    <row r="167" spans="1:6" ht="19.5" thickBot="1" x14ac:dyDescent="0.3">
      <c r="A167" s="258" t="s">
        <v>477</v>
      </c>
      <c r="B167" s="259"/>
      <c r="C167" s="259"/>
      <c r="D167" s="259"/>
      <c r="E167" s="260"/>
      <c r="F167" s="39">
        <f>F143+F149+F153+F157+F163</f>
        <v>1770000000</v>
      </c>
    </row>
    <row r="168" spans="1:6" x14ac:dyDescent="0.25">
      <c r="A168" s="303" t="s">
        <v>478</v>
      </c>
      <c r="B168" s="304"/>
      <c r="C168" s="304"/>
      <c r="D168" s="304"/>
      <c r="E168" s="304"/>
      <c r="F168" s="305"/>
    </row>
    <row r="169" spans="1:6" ht="15.75" thickBot="1" x14ac:dyDescent="0.3">
      <c r="A169" s="306"/>
      <c r="B169" s="307"/>
      <c r="C169" s="307"/>
      <c r="D169" s="307"/>
      <c r="E169" s="307"/>
      <c r="F169" s="308"/>
    </row>
    <row r="170" spans="1:6" ht="19.5" thickBot="1" x14ac:dyDescent="0.3">
      <c r="A170" s="309" t="s">
        <v>479</v>
      </c>
      <c r="B170" s="310"/>
      <c r="C170" s="310"/>
      <c r="D170" s="310"/>
      <c r="E170" s="310"/>
      <c r="F170" s="311"/>
    </row>
    <row r="171" spans="1:6" ht="67.5" customHeight="1" thickBot="1" x14ac:dyDescent="0.3">
      <c r="A171" s="13" t="s">
        <v>480</v>
      </c>
      <c r="B171" s="9" t="s">
        <v>481</v>
      </c>
      <c r="C171" s="9" t="s">
        <v>482</v>
      </c>
      <c r="D171" s="2" t="s">
        <v>483</v>
      </c>
      <c r="E171" s="70" t="s">
        <v>484</v>
      </c>
      <c r="F171" s="10">
        <f>F172+F173+F174</f>
        <v>55000000</v>
      </c>
    </row>
    <row r="172" spans="1:6" ht="41.25" customHeight="1" thickBot="1" x14ac:dyDescent="0.3">
      <c r="A172" s="41" t="s">
        <v>485</v>
      </c>
      <c r="B172" s="42" t="s">
        <v>486</v>
      </c>
      <c r="C172" s="42" t="s">
        <v>487</v>
      </c>
      <c r="D172" s="43" t="s">
        <v>472</v>
      </c>
      <c r="E172" s="43" t="s">
        <v>488</v>
      </c>
      <c r="F172" s="64"/>
    </row>
    <row r="173" spans="1:6" ht="42.75" customHeight="1" thickBot="1" x14ac:dyDescent="0.3">
      <c r="A173" s="41" t="s">
        <v>489</v>
      </c>
      <c r="B173" s="42" t="s">
        <v>490</v>
      </c>
      <c r="C173" s="42" t="s">
        <v>491</v>
      </c>
      <c r="D173" s="43" t="s">
        <v>492</v>
      </c>
      <c r="E173" s="43" t="s">
        <v>493</v>
      </c>
      <c r="F173" s="64"/>
    </row>
    <row r="174" spans="1:6" ht="35.25" customHeight="1" thickBot="1" x14ac:dyDescent="0.3">
      <c r="A174" s="41" t="s">
        <v>494</v>
      </c>
      <c r="B174" s="42" t="s">
        <v>495</v>
      </c>
      <c r="C174" s="42" t="s">
        <v>496</v>
      </c>
      <c r="D174" s="43" t="s">
        <v>472</v>
      </c>
      <c r="E174" s="43" t="s">
        <v>497</v>
      </c>
      <c r="F174" s="46">
        <v>55000000</v>
      </c>
    </row>
    <row r="175" spans="1:6" ht="45" customHeight="1" thickBot="1" x14ac:dyDescent="0.3">
      <c r="A175" s="58" t="s">
        <v>498</v>
      </c>
      <c r="B175" s="59" t="s">
        <v>499</v>
      </c>
      <c r="C175" s="59" t="s">
        <v>500</v>
      </c>
      <c r="D175" s="18" t="s">
        <v>501</v>
      </c>
      <c r="E175" s="71" t="s">
        <v>502</v>
      </c>
      <c r="F175" s="72">
        <f>F176+F177+F178</f>
        <v>1500000000</v>
      </c>
    </row>
    <row r="176" spans="1:6" ht="29.25" customHeight="1" thickBot="1" x14ac:dyDescent="0.3">
      <c r="A176" s="41" t="s">
        <v>503</v>
      </c>
      <c r="B176" s="6" t="s">
        <v>504</v>
      </c>
      <c r="C176" s="6" t="s">
        <v>505</v>
      </c>
      <c r="D176" s="43" t="s">
        <v>506</v>
      </c>
      <c r="E176" s="73" t="s">
        <v>507</v>
      </c>
      <c r="F176" s="74">
        <v>0</v>
      </c>
    </row>
    <row r="177" spans="1:6" ht="35.25" customHeight="1" thickBot="1" x14ac:dyDescent="0.3">
      <c r="A177" s="41" t="s">
        <v>508</v>
      </c>
      <c r="B177" s="6" t="s">
        <v>509</v>
      </c>
      <c r="C177" s="68" t="s">
        <v>510</v>
      </c>
      <c r="D177" s="43" t="s">
        <v>506</v>
      </c>
      <c r="E177" s="73" t="s">
        <v>507</v>
      </c>
      <c r="F177" s="74">
        <v>750000000</v>
      </c>
    </row>
    <row r="178" spans="1:6" ht="45.75" customHeight="1" thickBot="1" x14ac:dyDescent="0.3">
      <c r="A178" s="41" t="s">
        <v>511</v>
      </c>
      <c r="B178" s="6" t="s">
        <v>512</v>
      </c>
      <c r="C178" s="68" t="s">
        <v>513</v>
      </c>
      <c r="D178" s="43" t="s">
        <v>506</v>
      </c>
      <c r="E178" s="4" t="s">
        <v>514</v>
      </c>
      <c r="F178" s="75">
        <v>750000000</v>
      </c>
    </row>
    <row r="179" spans="1:6" ht="45" customHeight="1" thickBot="1" x14ac:dyDescent="0.3">
      <c r="A179" s="76" t="s">
        <v>515</v>
      </c>
      <c r="B179" s="77" t="s">
        <v>516</v>
      </c>
      <c r="C179" s="78" t="s">
        <v>517</v>
      </c>
      <c r="D179" s="79" t="s">
        <v>518</v>
      </c>
      <c r="E179" s="79" t="s">
        <v>519</v>
      </c>
      <c r="F179" s="80">
        <f>F180+F181+F182</f>
        <v>1085000000</v>
      </c>
    </row>
    <row r="180" spans="1:6" ht="44.25" customHeight="1" thickBot="1" x14ac:dyDescent="0.3">
      <c r="A180" s="81" t="s">
        <v>520</v>
      </c>
      <c r="B180" s="81" t="s">
        <v>516</v>
      </c>
      <c r="C180" s="81" t="s">
        <v>517</v>
      </c>
      <c r="D180" s="82" t="s">
        <v>518</v>
      </c>
      <c r="E180" s="82" t="s">
        <v>521</v>
      </c>
      <c r="F180" s="83">
        <v>405000000</v>
      </c>
    </row>
    <row r="181" spans="1:6" ht="42.75" customHeight="1" thickBot="1" x14ac:dyDescent="0.3">
      <c r="A181" s="84" t="s">
        <v>522</v>
      </c>
      <c r="B181" s="81" t="s">
        <v>523</v>
      </c>
      <c r="C181" s="81" t="s">
        <v>524</v>
      </c>
      <c r="D181" s="82" t="s">
        <v>518</v>
      </c>
      <c r="E181" s="82" t="s">
        <v>525</v>
      </c>
      <c r="F181" s="85">
        <v>265000000</v>
      </c>
    </row>
    <row r="182" spans="1:6" ht="45.75" customHeight="1" thickBot="1" x14ac:dyDescent="0.3">
      <c r="A182" s="84" t="s">
        <v>526</v>
      </c>
      <c r="B182" s="81" t="s">
        <v>527</v>
      </c>
      <c r="C182" s="81" t="s">
        <v>528</v>
      </c>
      <c r="D182" s="82" t="s">
        <v>518</v>
      </c>
      <c r="E182" s="82" t="s">
        <v>529</v>
      </c>
      <c r="F182" s="85">
        <v>415000000</v>
      </c>
    </row>
    <row r="183" spans="1:6" ht="66" customHeight="1" thickBot="1" x14ac:dyDescent="0.3">
      <c r="A183" s="86" t="s">
        <v>530</v>
      </c>
      <c r="B183" s="61" t="s">
        <v>531</v>
      </c>
      <c r="C183" s="61" t="s">
        <v>532</v>
      </c>
      <c r="D183" s="18" t="s">
        <v>533</v>
      </c>
      <c r="E183" s="18" t="s">
        <v>534</v>
      </c>
      <c r="F183" s="63">
        <f>F184+F185</f>
        <v>300000000</v>
      </c>
    </row>
    <row r="184" spans="1:6" ht="42.75" customHeight="1" thickBot="1" x14ac:dyDescent="0.3">
      <c r="A184" s="41" t="s">
        <v>535</v>
      </c>
      <c r="B184" s="42" t="s">
        <v>536</v>
      </c>
      <c r="C184" s="42" t="s">
        <v>537</v>
      </c>
      <c r="D184" s="43" t="s">
        <v>472</v>
      </c>
      <c r="E184" s="69" t="s">
        <v>538</v>
      </c>
      <c r="F184" s="46"/>
    </row>
    <row r="185" spans="1:6" ht="41.25" customHeight="1" thickBot="1" x14ac:dyDescent="0.3">
      <c r="A185" s="41" t="s">
        <v>539</v>
      </c>
      <c r="B185" s="42" t="s">
        <v>540</v>
      </c>
      <c r="C185" s="42" t="s">
        <v>541</v>
      </c>
      <c r="D185" s="43" t="s">
        <v>542</v>
      </c>
      <c r="E185" s="69" t="s">
        <v>538</v>
      </c>
      <c r="F185" s="46">
        <v>300000000</v>
      </c>
    </row>
    <row r="186" spans="1:6" ht="65.25" customHeight="1" thickBot="1" x14ac:dyDescent="0.3">
      <c r="A186" s="86" t="s">
        <v>543</v>
      </c>
      <c r="B186" s="61" t="s">
        <v>531</v>
      </c>
      <c r="C186" s="61" t="s">
        <v>532</v>
      </c>
      <c r="D186" s="18" t="s">
        <v>533</v>
      </c>
      <c r="E186" s="18" t="s">
        <v>534</v>
      </c>
      <c r="F186" s="63">
        <f>F187+F188+F189</f>
        <v>700000000</v>
      </c>
    </row>
    <row r="187" spans="1:6" ht="42.75" customHeight="1" thickBot="1" x14ac:dyDescent="0.3">
      <c r="A187" s="41" t="s">
        <v>544</v>
      </c>
      <c r="B187" s="42" t="s">
        <v>536</v>
      </c>
      <c r="C187" s="42" t="s">
        <v>537</v>
      </c>
      <c r="D187" s="43" t="s">
        <v>472</v>
      </c>
      <c r="E187" s="69" t="s">
        <v>538</v>
      </c>
      <c r="F187" s="46"/>
    </row>
    <row r="188" spans="1:6" ht="44.25" customHeight="1" thickBot="1" x14ac:dyDescent="0.3">
      <c r="A188" s="41" t="s">
        <v>545</v>
      </c>
      <c r="B188" s="42" t="s">
        <v>540</v>
      </c>
      <c r="C188" s="42" t="s">
        <v>541</v>
      </c>
      <c r="D188" s="43" t="s">
        <v>542</v>
      </c>
      <c r="E188" s="69" t="s">
        <v>538</v>
      </c>
      <c r="F188" s="46">
        <v>700000000</v>
      </c>
    </row>
    <row r="189" spans="1:6" ht="35.25" customHeight="1" thickBot="1" x14ac:dyDescent="0.3">
      <c r="A189" s="41" t="s">
        <v>546</v>
      </c>
      <c r="B189" s="42" t="s">
        <v>547</v>
      </c>
      <c r="C189" s="42" t="s">
        <v>548</v>
      </c>
      <c r="D189" s="43" t="s">
        <v>472</v>
      </c>
      <c r="E189" s="69" t="s">
        <v>538</v>
      </c>
      <c r="F189" s="46">
        <v>0</v>
      </c>
    </row>
    <row r="190" spans="1:6" x14ac:dyDescent="0.25">
      <c r="A190" s="312" t="s">
        <v>549</v>
      </c>
      <c r="B190" s="313"/>
      <c r="C190" s="313"/>
      <c r="D190" s="313"/>
      <c r="E190" s="313"/>
      <c r="F190" s="314"/>
    </row>
    <row r="191" spans="1:6" ht="15.75" thickBot="1" x14ac:dyDescent="0.3">
      <c r="A191" s="315"/>
      <c r="B191" s="316"/>
      <c r="C191" s="316"/>
      <c r="D191" s="316"/>
      <c r="E191" s="316"/>
      <c r="F191" s="317"/>
    </row>
    <row r="192" spans="1:6" ht="75" customHeight="1" thickBot="1" x14ac:dyDescent="0.3">
      <c r="A192" s="58" t="s">
        <v>550</v>
      </c>
      <c r="B192" s="59" t="s">
        <v>551</v>
      </c>
      <c r="C192" s="59" t="s">
        <v>552</v>
      </c>
      <c r="D192" s="2" t="s">
        <v>553</v>
      </c>
      <c r="E192" s="71" t="s">
        <v>554</v>
      </c>
      <c r="F192" s="72">
        <f>F193+F194</f>
        <v>0</v>
      </c>
    </row>
    <row r="193" spans="1:6" ht="32.25" customHeight="1" thickBot="1" x14ac:dyDescent="0.3">
      <c r="A193" s="41" t="s">
        <v>555</v>
      </c>
      <c r="B193" s="42" t="s">
        <v>556</v>
      </c>
      <c r="C193" s="42" t="s">
        <v>557</v>
      </c>
      <c r="D193" s="87" t="s">
        <v>472</v>
      </c>
      <c r="E193" s="88">
        <v>45261</v>
      </c>
      <c r="F193" s="89">
        <v>0</v>
      </c>
    </row>
    <row r="194" spans="1:6" ht="45.75" thickBot="1" x14ac:dyDescent="0.3">
      <c r="A194" s="41" t="s">
        <v>558</v>
      </c>
      <c r="B194" s="42" t="s">
        <v>559</v>
      </c>
      <c r="C194" s="42" t="s">
        <v>560</v>
      </c>
      <c r="D194" s="43" t="s">
        <v>561</v>
      </c>
      <c r="E194" s="90" t="s">
        <v>562</v>
      </c>
      <c r="F194" s="89">
        <v>0</v>
      </c>
    </row>
    <row r="195" spans="1:6" ht="19.5" thickBot="1" x14ac:dyDescent="0.3">
      <c r="A195" s="309" t="s">
        <v>563</v>
      </c>
      <c r="B195" s="310"/>
      <c r="C195" s="310"/>
      <c r="D195" s="310"/>
      <c r="E195" s="310"/>
      <c r="F195" s="311"/>
    </row>
    <row r="196" spans="1:6" ht="50.25" customHeight="1" thickBot="1" x14ac:dyDescent="0.3">
      <c r="A196" s="13" t="s">
        <v>564</v>
      </c>
      <c r="B196" s="9" t="s">
        <v>565</v>
      </c>
      <c r="C196" s="9" t="s">
        <v>566</v>
      </c>
      <c r="D196" s="71" t="s">
        <v>472</v>
      </c>
      <c r="E196" s="2" t="s">
        <v>567</v>
      </c>
      <c r="F196" s="10">
        <f>F197+F198+F199</f>
        <v>150000000</v>
      </c>
    </row>
    <row r="197" spans="1:6" ht="42.75" customHeight="1" thickBot="1" x14ac:dyDescent="0.3">
      <c r="A197" s="5" t="s">
        <v>568</v>
      </c>
      <c r="B197" s="19" t="s">
        <v>569</v>
      </c>
      <c r="C197" s="91" t="s">
        <v>570</v>
      </c>
      <c r="D197" s="92" t="s">
        <v>472</v>
      </c>
      <c r="E197" s="4" t="s">
        <v>571</v>
      </c>
      <c r="F197" s="7">
        <v>0</v>
      </c>
    </row>
    <row r="198" spans="1:6" ht="48.75" customHeight="1" thickBot="1" x14ac:dyDescent="0.3">
      <c r="A198" s="5" t="s">
        <v>572</v>
      </c>
      <c r="B198" s="52" t="s">
        <v>573</v>
      </c>
      <c r="C198" s="93" t="s">
        <v>574</v>
      </c>
      <c r="D198" s="92" t="s">
        <v>575</v>
      </c>
      <c r="E198" s="4" t="s">
        <v>571</v>
      </c>
      <c r="F198" s="7">
        <v>0</v>
      </c>
    </row>
    <row r="199" spans="1:6" ht="35.25" customHeight="1" thickBot="1" x14ac:dyDescent="0.3">
      <c r="A199" s="94" t="s">
        <v>576</v>
      </c>
      <c r="B199" s="95" t="s">
        <v>577</v>
      </c>
      <c r="C199" s="96" t="s">
        <v>578</v>
      </c>
      <c r="D199" s="92" t="s">
        <v>575</v>
      </c>
      <c r="E199" s="4" t="s">
        <v>447</v>
      </c>
      <c r="F199" s="7">
        <v>150000000</v>
      </c>
    </row>
    <row r="200" spans="1:6" ht="30" customHeight="1" thickBot="1" x14ac:dyDescent="0.3">
      <c r="A200" s="258" t="s">
        <v>579</v>
      </c>
      <c r="B200" s="318"/>
      <c r="C200" s="318"/>
      <c r="D200" s="259"/>
      <c r="E200" s="260"/>
      <c r="F200" s="39">
        <f>F171+F175+F179+F183+F186+F192+F196</f>
        <v>3790000000</v>
      </c>
    </row>
    <row r="201" spans="1:6" ht="19.5" thickBot="1" x14ac:dyDescent="0.3">
      <c r="A201" s="291" t="s">
        <v>580</v>
      </c>
      <c r="B201" s="292"/>
      <c r="C201" s="292"/>
      <c r="D201" s="292"/>
      <c r="E201" s="292"/>
      <c r="F201" s="293"/>
    </row>
    <row r="202" spans="1:6" x14ac:dyDescent="0.25">
      <c r="A202" s="294" t="s">
        <v>581</v>
      </c>
      <c r="B202" s="295"/>
      <c r="C202" s="295"/>
      <c r="D202" s="295"/>
      <c r="E202" s="295"/>
      <c r="F202" s="296"/>
    </row>
    <row r="203" spans="1:6" ht="15.75" thickBot="1" x14ac:dyDescent="0.3">
      <c r="A203" s="297"/>
      <c r="B203" s="298"/>
      <c r="C203" s="298"/>
      <c r="D203" s="298"/>
      <c r="E203" s="298"/>
      <c r="F203" s="299"/>
    </row>
    <row r="204" spans="1:6" ht="31.5" customHeight="1" thickBot="1" x14ac:dyDescent="0.3">
      <c r="A204" s="13" t="s">
        <v>582</v>
      </c>
      <c r="B204" s="9" t="s">
        <v>583</v>
      </c>
      <c r="C204" s="9" t="s">
        <v>584</v>
      </c>
      <c r="D204" s="18" t="s">
        <v>585</v>
      </c>
      <c r="E204" s="2" t="s">
        <v>421</v>
      </c>
      <c r="F204" s="10">
        <f>F205+F206</f>
        <v>0</v>
      </c>
    </row>
    <row r="205" spans="1:6" ht="38.25" customHeight="1" thickBot="1" x14ac:dyDescent="0.3">
      <c r="A205" s="5" t="s">
        <v>586</v>
      </c>
      <c r="B205" s="6" t="s">
        <v>587</v>
      </c>
      <c r="C205" s="42" t="s">
        <v>588</v>
      </c>
      <c r="D205" s="43" t="s">
        <v>585</v>
      </c>
      <c r="E205" s="4" t="s">
        <v>421</v>
      </c>
      <c r="F205" s="7">
        <v>0</v>
      </c>
    </row>
    <row r="206" spans="1:6" ht="30" customHeight="1" thickBot="1" x14ac:dyDescent="0.3">
      <c r="A206" s="5" t="s">
        <v>589</v>
      </c>
      <c r="B206" s="6" t="s">
        <v>590</v>
      </c>
      <c r="C206" s="6" t="s">
        <v>591</v>
      </c>
      <c r="D206" s="43" t="s">
        <v>592</v>
      </c>
      <c r="E206" s="4" t="s">
        <v>421</v>
      </c>
      <c r="F206" s="7">
        <v>0</v>
      </c>
    </row>
    <row r="207" spans="1:6" ht="29.25" customHeight="1" thickBot="1" x14ac:dyDescent="0.3">
      <c r="A207" s="258" t="s">
        <v>593</v>
      </c>
      <c r="B207" s="259"/>
      <c r="C207" s="259"/>
      <c r="D207" s="259"/>
      <c r="E207" s="260"/>
      <c r="F207" s="39">
        <f>F204</f>
        <v>0</v>
      </c>
    </row>
    <row r="208" spans="1:6" ht="45.75" thickBot="1" x14ac:dyDescent="0.3">
      <c r="A208" s="300" t="s">
        <v>594</v>
      </c>
      <c r="B208" s="301"/>
      <c r="C208" s="301"/>
      <c r="D208" s="301"/>
      <c r="E208" s="302"/>
      <c r="F208" s="97">
        <f>F91+F138+F167+F200+F207</f>
        <v>6415000000</v>
      </c>
    </row>
    <row r="209" ht="15.75" thickTop="1" x14ac:dyDescent="0.25"/>
  </sheetData>
  <mergeCells count="115">
    <mergeCell ref="A201:F201"/>
    <mergeCell ref="A202:F203"/>
    <mergeCell ref="A207:E207"/>
    <mergeCell ref="A208:E208"/>
    <mergeCell ref="A167:E167"/>
    <mergeCell ref="A168:F169"/>
    <mergeCell ref="A170:F170"/>
    <mergeCell ref="A190:F191"/>
    <mergeCell ref="A195:F195"/>
    <mergeCell ref="A200:E200"/>
    <mergeCell ref="A159:A160"/>
    <mergeCell ref="B159:B160"/>
    <mergeCell ref="C159:C160"/>
    <mergeCell ref="D159:D160"/>
    <mergeCell ref="E159:E160"/>
    <mergeCell ref="F159:F160"/>
    <mergeCell ref="F155:F156"/>
    <mergeCell ref="A157:A158"/>
    <mergeCell ref="B157:B158"/>
    <mergeCell ref="C157:C158"/>
    <mergeCell ref="D157:D158"/>
    <mergeCell ref="E157:E158"/>
    <mergeCell ref="F157:F158"/>
    <mergeCell ref="A138:E138"/>
    <mergeCell ref="A139:F140"/>
    <mergeCell ref="A141:F142"/>
    <mergeCell ref="A147:F148"/>
    <mergeCell ref="A155:A156"/>
    <mergeCell ref="B155:B156"/>
    <mergeCell ref="C155:C156"/>
    <mergeCell ref="D155:D156"/>
    <mergeCell ref="E155:E156"/>
    <mergeCell ref="A133:A135"/>
    <mergeCell ref="B133:B135"/>
    <mergeCell ref="D133:D135"/>
    <mergeCell ref="E133:E135"/>
    <mergeCell ref="F133:F135"/>
    <mergeCell ref="A136:A137"/>
    <mergeCell ref="B136:B137"/>
    <mergeCell ref="C136:C137"/>
    <mergeCell ref="D136:D137"/>
    <mergeCell ref="E136:E137"/>
    <mergeCell ref="F136:F137"/>
    <mergeCell ref="A119:F120"/>
    <mergeCell ref="A131:A132"/>
    <mergeCell ref="B131:B132"/>
    <mergeCell ref="D131:D132"/>
    <mergeCell ref="E131:E132"/>
    <mergeCell ref="F131:F132"/>
    <mergeCell ref="A83:F84"/>
    <mergeCell ref="A91:E91"/>
    <mergeCell ref="A92:F93"/>
    <mergeCell ref="A94:F95"/>
    <mergeCell ref="A111:A112"/>
    <mergeCell ref="B111:B112"/>
    <mergeCell ref="C111:C112"/>
    <mergeCell ref="D111:D112"/>
    <mergeCell ref="E111:E112"/>
    <mergeCell ref="F111:F112"/>
    <mergeCell ref="F69:F70"/>
    <mergeCell ref="A71:A72"/>
    <mergeCell ref="B71:B72"/>
    <mergeCell ref="C71:C72"/>
    <mergeCell ref="D71:D72"/>
    <mergeCell ref="E71:E72"/>
    <mergeCell ref="F71:F72"/>
    <mergeCell ref="A29:A30"/>
    <mergeCell ref="B29:B30"/>
    <mergeCell ref="C29:C30"/>
    <mergeCell ref="D29:D30"/>
    <mergeCell ref="F29:F30"/>
    <mergeCell ref="A69:A70"/>
    <mergeCell ref="B69:B70"/>
    <mergeCell ref="C69:C70"/>
    <mergeCell ref="D69:D70"/>
    <mergeCell ref="E69:E70"/>
    <mergeCell ref="A24:A25"/>
    <mergeCell ref="B24:B25"/>
    <mergeCell ref="C24:C25"/>
    <mergeCell ref="D24:D25"/>
    <mergeCell ref="E24:E25"/>
    <mergeCell ref="F24:F25"/>
    <mergeCell ref="A13:A14"/>
    <mergeCell ref="B13:B14"/>
    <mergeCell ref="C13:C14"/>
    <mergeCell ref="D13:D14"/>
    <mergeCell ref="F13:F14"/>
    <mergeCell ref="A15:A16"/>
    <mergeCell ref="B15:B16"/>
    <mergeCell ref="C15:C16"/>
    <mergeCell ref="D15:D16"/>
    <mergeCell ref="F15:F16"/>
    <mergeCell ref="A9:A10"/>
    <mergeCell ref="B9:B10"/>
    <mergeCell ref="C9:C10"/>
    <mergeCell ref="D9:D10"/>
    <mergeCell ref="F9:F10"/>
    <mergeCell ref="A11:A12"/>
    <mergeCell ref="B11:B12"/>
    <mergeCell ref="C11:C12"/>
    <mergeCell ref="D11:D12"/>
    <mergeCell ref="F11:F12"/>
    <mergeCell ref="A3:F4"/>
    <mergeCell ref="A5:F6"/>
    <mergeCell ref="A7:A8"/>
    <mergeCell ref="B7:B8"/>
    <mergeCell ref="C7:C8"/>
    <mergeCell ref="D7:D8"/>
    <mergeCell ref="F7:F8"/>
    <mergeCell ref="A1:A2"/>
    <mergeCell ref="B1:B2"/>
    <mergeCell ref="C1:C2"/>
    <mergeCell ref="D1:D2"/>
    <mergeCell ref="E1:E2"/>
    <mergeCell ref="F1:F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7"/>
  <sheetViews>
    <sheetView workbookViewId="0">
      <pane ySplit="1" topLeftCell="A2" activePane="bottomLeft" state="frozen"/>
      <selection pane="bottomLeft" activeCell="V19" sqref="V19"/>
    </sheetView>
  </sheetViews>
  <sheetFormatPr baseColWidth="10" defaultRowHeight="15" x14ac:dyDescent="0.25"/>
  <cols>
    <col min="1" max="1" width="36.42578125" customWidth="1"/>
    <col min="2" max="12" width="4" bestFit="1" customWidth="1"/>
    <col min="13" max="13" width="4" customWidth="1"/>
    <col min="14" max="14" width="4" bestFit="1" customWidth="1"/>
    <col min="15" max="15" width="4.42578125" customWidth="1"/>
    <col min="16" max="16" width="4.7109375" customWidth="1"/>
    <col min="17" max="17" width="4.85546875" customWidth="1"/>
    <col min="18" max="18" width="30.28515625" style="200" customWidth="1"/>
    <col min="19" max="19" width="18.5703125" customWidth="1"/>
    <col min="20" max="20" width="19" customWidth="1"/>
  </cols>
  <sheetData>
    <row r="1" spans="1:20" ht="19.5" customHeight="1" thickTop="1" x14ac:dyDescent="0.25">
      <c r="A1" s="319" t="s">
        <v>0</v>
      </c>
      <c r="B1" s="321" t="s">
        <v>595</v>
      </c>
      <c r="C1" s="321"/>
      <c r="D1" s="321"/>
      <c r="E1" s="321"/>
      <c r="F1" s="321"/>
      <c r="G1" s="321"/>
      <c r="H1" s="321"/>
      <c r="I1" s="321"/>
      <c r="J1" s="321"/>
      <c r="K1" s="321"/>
      <c r="L1" s="321"/>
      <c r="M1" s="321"/>
      <c r="N1" s="321"/>
      <c r="O1" s="321"/>
      <c r="P1" s="321"/>
      <c r="Q1" s="321"/>
      <c r="R1" s="321" t="s">
        <v>3</v>
      </c>
      <c r="S1" s="321" t="s">
        <v>596</v>
      </c>
      <c r="T1" s="323" t="s">
        <v>5</v>
      </c>
    </row>
    <row r="2" spans="1:20" ht="18.75" x14ac:dyDescent="0.25">
      <c r="A2" s="320"/>
      <c r="B2" s="322">
        <v>2022</v>
      </c>
      <c r="C2" s="322"/>
      <c r="D2" s="322"/>
      <c r="E2" s="322"/>
      <c r="F2" s="322">
        <v>2023</v>
      </c>
      <c r="G2" s="322"/>
      <c r="H2" s="322"/>
      <c r="I2" s="322"/>
      <c r="J2" s="322">
        <v>2024</v>
      </c>
      <c r="K2" s="322"/>
      <c r="L2" s="322"/>
      <c r="M2" s="322"/>
      <c r="N2" s="322">
        <v>2025</v>
      </c>
      <c r="O2" s="322"/>
      <c r="P2" s="322"/>
      <c r="Q2" s="322"/>
      <c r="R2" s="322"/>
      <c r="S2" s="322"/>
      <c r="T2" s="324"/>
    </row>
    <row r="3" spans="1:20" ht="18.75" x14ac:dyDescent="0.25">
      <c r="A3" s="320"/>
      <c r="B3" s="98" t="s">
        <v>597</v>
      </c>
      <c r="C3" s="98" t="s">
        <v>598</v>
      </c>
      <c r="D3" s="98" t="s">
        <v>599</v>
      </c>
      <c r="E3" s="98" t="s">
        <v>600</v>
      </c>
      <c r="F3" s="98" t="s">
        <v>597</v>
      </c>
      <c r="G3" s="98" t="s">
        <v>598</v>
      </c>
      <c r="H3" s="98" t="s">
        <v>599</v>
      </c>
      <c r="I3" s="98" t="s">
        <v>600</v>
      </c>
      <c r="J3" s="98" t="s">
        <v>597</v>
      </c>
      <c r="K3" s="98" t="s">
        <v>598</v>
      </c>
      <c r="L3" s="98" t="s">
        <v>599</v>
      </c>
      <c r="M3" s="98" t="s">
        <v>600</v>
      </c>
      <c r="N3" s="98" t="s">
        <v>597</v>
      </c>
      <c r="O3" s="98" t="s">
        <v>598</v>
      </c>
      <c r="P3" s="98" t="s">
        <v>599</v>
      </c>
      <c r="Q3" s="98" t="s">
        <v>600</v>
      </c>
      <c r="R3" s="322"/>
      <c r="S3" s="322"/>
      <c r="T3" s="324"/>
    </row>
    <row r="4" spans="1:20" x14ac:dyDescent="0.25">
      <c r="A4" s="332" t="s">
        <v>6</v>
      </c>
      <c r="B4" s="333"/>
      <c r="C4" s="333"/>
      <c r="D4" s="333"/>
      <c r="E4" s="333"/>
      <c r="F4" s="333"/>
      <c r="G4" s="333"/>
      <c r="H4" s="333"/>
      <c r="I4" s="333"/>
      <c r="J4" s="333"/>
      <c r="K4" s="333"/>
      <c r="L4" s="333"/>
      <c r="M4" s="333"/>
      <c r="N4" s="333"/>
      <c r="O4" s="333"/>
      <c r="P4" s="333"/>
      <c r="Q4" s="333"/>
      <c r="R4" s="333"/>
      <c r="S4" s="333"/>
      <c r="T4" s="334"/>
    </row>
    <row r="5" spans="1:20" x14ac:dyDescent="0.25">
      <c r="A5" s="332"/>
      <c r="B5" s="333"/>
      <c r="C5" s="333"/>
      <c r="D5" s="333"/>
      <c r="E5" s="333"/>
      <c r="F5" s="333"/>
      <c r="G5" s="333"/>
      <c r="H5" s="333"/>
      <c r="I5" s="333"/>
      <c r="J5" s="333"/>
      <c r="K5" s="333"/>
      <c r="L5" s="333"/>
      <c r="M5" s="333"/>
      <c r="N5" s="333"/>
      <c r="O5" s="333"/>
      <c r="P5" s="333"/>
      <c r="Q5" s="333"/>
      <c r="R5" s="333"/>
      <c r="S5" s="333"/>
      <c r="T5" s="334"/>
    </row>
    <row r="6" spans="1:20" x14ac:dyDescent="0.25">
      <c r="A6" s="335" t="s">
        <v>7</v>
      </c>
      <c r="B6" s="336"/>
      <c r="C6" s="336"/>
      <c r="D6" s="336"/>
      <c r="E6" s="336"/>
      <c r="F6" s="336"/>
      <c r="G6" s="336"/>
      <c r="H6" s="336"/>
      <c r="I6" s="336"/>
      <c r="J6" s="336"/>
      <c r="K6" s="336"/>
      <c r="L6" s="336"/>
      <c r="M6" s="336"/>
      <c r="N6" s="336"/>
      <c r="O6" s="336"/>
      <c r="P6" s="336"/>
      <c r="Q6" s="336"/>
      <c r="R6" s="336"/>
      <c r="S6" s="336"/>
      <c r="T6" s="337"/>
    </row>
    <row r="7" spans="1:20" x14ac:dyDescent="0.25">
      <c r="A7" s="335"/>
      <c r="B7" s="336"/>
      <c r="C7" s="336"/>
      <c r="D7" s="336"/>
      <c r="E7" s="336"/>
      <c r="F7" s="336"/>
      <c r="G7" s="336"/>
      <c r="H7" s="336"/>
      <c r="I7" s="336"/>
      <c r="J7" s="336"/>
      <c r="K7" s="336"/>
      <c r="L7" s="336"/>
      <c r="M7" s="336"/>
      <c r="N7" s="336"/>
      <c r="O7" s="336"/>
      <c r="P7" s="336"/>
      <c r="Q7" s="336"/>
      <c r="R7" s="336"/>
      <c r="S7" s="336"/>
      <c r="T7" s="337"/>
    </row>
    <row r="8" spans="1:20" x14ac:dyDescent="0.25">
      <c r="A8" s="338" t="s">
        <v>8</v>
      </c>
      <c r="B8" s="377" t="s">
        <v>601</v>
      </c>
      <c r="C8" s="377" t="s">
        <v>601</v>
      </c>
      <c r="D8" s="100"/>
      <c r="E8" s="100"/>
      <c r="F8" s="100"/>
      <c r="G8" s="100"/>
      <c r="H8" s="100"/>
      <c r="I8" s="100"/>
      <c r="J8" s="100"/>
      <c r="K8" s="100"/>
      <c r="L8" s="100"/>
      <c r="M8" s="100"/>
      <c r="N8" s="100"/>
      <c r="O8" s="100"/>
      <c r="P8" s="100"/>
      <c r="Q8" s="100"/>
      <c r="R8" s="339" t="s">
        <v>11</v>
      </c>
      <c r="S8" s="340" t="s">
        <v>685</v>
      </c>
      <c r="T8" s="342">
        <f>T10+T12+T14+T16+T18+T19+T20+T21</f>
        <v>0</v>
      </c>
    </row>
    <row r="9" spans="1:20" ht="28.5" customHeight="1" x14ac:dyDescent="0.25">
      <c r="A9" s="338"/>
      <c r="B9" s="378"/>
      <c r="C9" s="378"/>
      <c r="D9" s="100"/>
      <c r="E9" s="100"/>
      <c r="F9" s="100"/>
      <c r="G9" s="100"/>
      <c r="H9" s="100"/>
      <c r="I9" s="100"/>
      <c r="J9" s="100"/>
      <c r="K9" s="100"/>
      <c r="L9" s="100"/>
      <c r="M9" s="100"/>
      <c r="N9" s="100"/>
      <c r="O9" s="100"/>
      <c r="P9" s="100"/>
      <c r="Q9" s="100"/>
      <c r="R9" s="339"/>
      <c r="S9" s="341"/>
      <c r="T9" s="342"/>
    </row>
    <row r="10" spans="1:20" ht="33" x14ac:dyDescent="0.25">
      <c r="A10" s="325" t="s">
        <v>13</v>
      </c>
      <c r="B10" s="328" t="s">
        <v>601</v>
      </c>
      <c r="C10" s="101"/>
      <c r="D10" s="101"/>
      <c r="E10" s="101"/>
      <c r="F10" s="101"/>
      <c r="G10" s="101"/>
      <c r="H10" s="101"/>
      <c r="I10" s="101"/>
      <c r="J10" s="101"/>
      <c r="K10" s="101"/>
      <c r="L10" s="101"/>
      <c r="M10" s="101"/>
      <c r="N10" s="101"/>
      <c r="O10" s="101"/>
      <c r="P10" s="101"/>
      <c r="Q10" s="101"/>
      <c r="R10" s="326" t="s">
        <v>16</v>
      </c>
      <c r="S10" s="102" t="s">
        <v>17</v>
      </c>
      <c r="T10" s="327">
        <v>0</v>
      </c>
    </row>
    <row r="11" spans="1:20" x14ac:dyDescent="0.25">
      <c r="A11" s="325"/>
      <c r="B11" s="329"/>
      <c r="C11" s="101"/>
      <c r="D11" s="101"/>
      <c r="E11" s="101"/>
      <c r="F11" s="101"/>
      <c r="G11" s="101"/>
      <c r="H11" s="101"/>
      <c r="I11" s="101"/>
      <c r="J11" s="101"/>
      <c r="K11" s="101"/>
      <c r="L11" s="101"/>
      <c r="M11" s="101"/>
      <c r="N11" s="101"/>
      <c r="O11" s="101"/>
      <c r="P11" s="101"/>
      <c r="Q11" s="101"/>
      <c r="R11" s="326"/>
      <c r="S11" s="102" t="s">
        <v>18</v>
      </c>
      <c r="T11" s="327"/>
    </row>
    <row r="12" spans="1:20" x14ac:dyDescent="0.25">
      <c r="A12" s="325" t="s">
        <v>19</v>
      </c>
      <c r="B12" s="328" t="s">
        <v>601</v>
      </c>
      <c r="C12" s="330"/>
      <c r="D12" s="101"/>
      <c r="E12" s="101"/>
      <c r="F12" s="101"/>
      <c r="G12" s="101"/>
      <c r="H12" s="101"/>
      <c r="I12" s="101"/>
      <c r="J12" s="101"/>
      <c r="K12" s="101"/>
      <c r="L12" s="101"/>
      <c r="M12" s="101"/>
      <c r="N12" s="101"/>
      <c r="O12" s="101"/>
      <c r="P12" s="101"/>
      <c r="Q12" s="101"/>
      <c r="R12" s="326" t="s">
        <v>16</v>
      </c>
      <c r="S12" s="102" t="s">
        <v>22</v>
      </c>
      <c r="T12" s="327">
        <v>0</v>
      </c>
    </row>
    <row r="13" spans="1:20" x14ac:dyDescent="0.25">
      <c r="A13" s="325"/>
      <c r="B13" s="329"/>
      <c r="C13" s="331"/>
      <c r="D13" s="101"/>
      <c r="E13" s="101"/>
      <c r="F13" s="101"/>
      <c r="G13" s="101"/>
      <c r="H13" s="101"/>
      <c r="I13" s="101"/>
      <c r="J13" s="101"/>
      <c r="K13" s="101"/>
      <c r="L13" s="101"/>
      <c r="M13" s="101"/>
      <c r="N13" s="101"/>
      <c r="O13" s="101"/>
      <c r="P13" s="101"/>
      <c r="Q13" s="101"/>
      <c r="R13" s="326"/>
      <c r="S13" s="102" t="s">
        <v>18</v>
      </c>
      <c r="T13" s="327"/>
    </row>
    <row r="14" spans="1:20" x14ac:dyDescent="0.25">
      <c r="A14" s="325" t="s">
        <v>23</v>
      </c>
      <c r="B14" s="328" t="s">
        <v>601</v>
      </c>
      <c r="C14" s="101"/>
      <c r="D14" s="101"/>
      <c r="E14" s="101"/>
      <c r="F14" s="101"/>
      <c r="G14" s="101"/>
      <c r="H14" s="101"/>
      <c r="I14" s="101"/>
      <c r="J14" s="101"/>
      <c r="K14" s="101"/>
      <c r="L14" s="101"/>
      <c r="M14" s="101"/>
      <c r="N14" s="101"/>
      <c r="O14" s="101"/>
      <c r="P14" s="101"/>
      <c r="Q14" s="101"/>
      <c r="R14" s="326" t="s">
        <v>11</v>
      </c>
      <c r="S14" s="102" t="s">
        <v>25</v>
      </c>
      <c r="T14" s="327">
        <v>0</v>
      </c>
    </row>
    <row r="15" spans="1:20" x14ac:dyDescent="0.25">
      <c r="A15" s="325"/>
      <c r="B15" s="329"/>
      <c r="C15" s="101"/>
      <c r="D15" s="101"/>
      <c r="E15" s="101"/>
      <c r="F15" s="101"/>
      <c r="G15" s="101"/>
      <c r="H15" s="101"/>
      <c r="I15" s="101"/>
      <c r="J15" s="101"/>
      <c r="K15" s="101"/>
      <c r="L15" s="101"/>
      <c r="M15" s="101"/>
      <c r="N15" s="101"/>
      <c r="O15" s="101"/>
      <c r="P15" s="101"/>
      <c r="Q15" s="101"/>
      <c r="R15" s="326"/>
      <c r="S15" s="102" t="s">
        <v>18</v>
      </c>
      <c r="T15" s="327"/>
    </row>
    <row r="16" spans="1:20" x14ac:dyDescent="0.25">
      <c r="A16" s="325" t="s">
        <v>26</v>
      </c>
      <c r="B16" s="328" t="s">
        <v>601</v>
      </c>
      <c r="C16" s="101"/>
      <c r="D16" s="101"/>
      <c r="E16" s="101"/>
      <c r="F16" s="101"/>
      <c r="G16" s="101"/>
      <c r="H16" s="101"/>
      <c r="I16" s="101"/>
      <c r="J16" s="101"/>
      <c r="K16" s="101"/>
      <c r="L16" s="101"/>
      <c r="M16" s="101"/>
      <c r="N16" s="101"/>
      <c r="O16" s="101"/>
      <c r="P16" s="101"/>
      <c r="Q16" s="101"/>
      <c r="R16" s="326" t="s">
        <v>29</v>
      </c>
      <c r="S16" s="102" t="s">
        <v>30</v>
      </c>
      <c r="T16" s="327">
        <v>0</v>
      </c>
    </row>
    <row r="17" spans="1:20" x14ac:dyDescent="0.25">
      <c r="A17" s="325"/>
      <c r="B17" s="329"/>
      <c r="C17" s="101"/>
      <c r="D17" s="101"/>
      <c r="E17" s="101"/>
      <c r="F17" s="101"/>
      <c r="G17" s="101"/>
      <c r="H17" s="101"/>
      <c r="I17" s="101"/>
      <c r="J17" s="101"/>
      <c r="K17" s="101"/>
      <c r="L17" s="101"/>
      <c r="M17" s="101"/>
      <c r="N17" s="101"/>
      <c r="O17" s="101"/>
      <c r="P17" s="101"/>
      <c r="Q17" s="101"/>
      <c r="R17" s="326"/>
      <c r="S17" s="102" t="s">
        <v>18</v>
      </c>
      <c r="T17" s="327"/>
    </row>
    <row r="18" spans="1:20" ht="60" x14ac:dyDescent="0.25">
      <c r="A18" s="103" t="s">
        <v>31</v>
      </c>
      <c r="B18" s="104" t="s">
        <v>601</v>
      </c>
      <c r="C18" s="104" t="s">
        <v>601</v>
      </c>
      <c r="D18" s="101"/>
      <c r="E18" s="101"/>
      <c r="F18" s="101"/>
      <c r="G18" s="101"/>
      <c r="H18" s="101"/>
      <c r="I18" s="101"/>
      <c r="J18" s="101"/>
      <c r="K18" s="101"/>
      <c r="L18" s="101"/>
      <c r="M18" s="101"/>
      <c r="N18" s="101"/>
      <c r="O18" s="101"/>
      <c r="P18" s="101"/>
      <c r="Q18" s="101"/>
      <c r="R18" s="105" t="s">
        <v>16</v>
      </c>
      <c r="S18" s="102" t="s">
        <v>602</v>
      </c>
      <c r="T18" s="106">
        <v>0</v>
      </c>
    </row>
    <row r="19" spans="1:20" ht="75" x14ac:dyDescent="0.25">
      <c r="A19" s="103" t="s">
        <v>35</v>
      </c>
      <c r="B19" s="101"/>
      <c r="C19" s="104" t="s">
        <v>601</v>
      </c>
      <c r="D19" s="101"/>
      <c r="E19" s="101"/>
      <c r="F19" s="101"/>
      <c r="G19" s="101"/>
      <c r="H19" s="101"/>
      <c r="I19" s="101"/>
      <c r="J19" s="101"/>
      <c r="K19" s="101"/>
      <c r="L19" s="101"/>
      <c r="M19" s="101"/>
      <c r="N19" s="101"/>
      <c r="O19" s="101"/>
      <c r="P19" s="101"/>
      <c r="Q19" s="101"/>
      <c r="R19" s="105" t="s">
        <v>16</v>
      </c>
      <c r="S19" s="102" t="s">
        <v>603</v>
      </c>
      <c r="T19" s="106">
        <v>0</v>
      </c>
    </row>
    <row r="20" spans="1:20" ht="75" x14ac:dyDescent="0.25">
      <c r="A20" s="103" t="s">
        <v>39</v>
      </c>
      <c r="B20" s="101"/>
      <c r="C20" s="104" t="s">
        <v>601</v>
      </c>
      <c r="D20" s="101"/>
      <c r="E20" s="101"/>
      <c r="F20" s="101"/>
      <c r="G20" s="101"/>
      <c r="H20" s="101"/>
      <c r="I20" s="101"/>
      <c r="J20" s="101"/>
      <c r="K20" s="101"/>
      <c r="L20" s="101"/>
      <c r="M20" s="101"/>
      <c r="N20" s="101"/>
      <c r="O20" s="101"/>
      <c r="P20" s="101"/>
      <c r="Q20" s="101"/>
      <c r="R20" s="105" t="s">
        <v>11</v>
      </c>
      <c r="S20" s="102" t="s">
        <v>604</v>
      </c>
      <c r="T20" s="106">
        <v>0</v>
      </c>
    </row>
    <row r="21" spans="1:20" ht="90" x14ac:dyDescent="0.25">
      <c r="A21" s="103" t="s">
        <v>43</v>
      </c>
      <c r="B21" s="101"/>
      <c r="C21" s="104" t="s">
        <v>601</v>
      </c>
      <c r="D21" s="101"/>
      <c r="E21" s="101"/>
      <c r="F21" s="101"/>
      <c r="G21" s="101"/>
      <c r="H21" s="101"/>
      <c r="I21" s="101"/>
      <c r="J21" s="101"/>
      <c r="K21" s="101"/>
      <c r="L21" s="101"/>
      <c r="M21" s="101"/>
      <c r="N21" s="101"/>
      <c r="O21" s="101"/>
      <c r="P21" s="101"/>
      <c r="Q21" s="101"/>
      <c r="R21" s="105" t="s">
        <v>29</v>
      </c>
      <c r="S21" s="102" t="s">
        <v>46</v>
      </c>
      <c r="T21" s="106">
        <v>0</v>
      </c>
    </row>
    <row r="22" spans="1:20" ht="186" x14ac:dyDescent="0.25">
      <c r="A22" s="107" t="s">
        <v>47</v>
      </c>
      <c r="B22" s="102"/>
      <c r="C22" s="102"/>
      <c r="D22" s="108"/>
      <c r="E22" s="108"/>
      <c r="F22" s="102"/>
      <c r="G22" s="102"/>
      <c r="H22" s="99" t="s">
        <v>601</v>
      </c>
      <c r="I22" s="99" t="s">
        <v>601</v>
      </c>
      <c r="J22" s="102"/>
      <c r="K22" s="102"/>
      <c r="L22" s="102"/>
      <c r="M22" s="102"/>
      <c r="N22" s="102"/>
      <c r="O22" s="102"/>
      <c r="P22" s="102"/>
      <c r="Q22" s="102"/>
      <c r="R22" s="104" t="s">
        <v>50</v>
      </c>
      <c r="S22" s="100" t="s">
        <v>51</v>
      </c>
      <c r="T22" s="109">
        <f>SUM(T23:T31)</f>
        <v>60000000</v>
      </c>
    </row>
    <row r="23" spans="1:20" ht="60" x14ac:dyDescent="0.25">
      <c r="A23" s="103" t="s">
        <v>52</v>
      </c>
      <c r="B23" s="101"/>
      <c r="C23" s="101"/>
      <c r="D23" s="101"/>
      <c r="E23" s="101"/>
      <c r="F23" s="101"/>
      <c r="G23" s="101"/>
      <c r="H23" s="104" t="s">
        <v>601</v>
      </c>
      <c r="I23" s="101"/>
      <c r="J23" s="101"/>
      <c r="K23" s="101"/>
      <c r="L23" s="101"/>
      <c r="M23" s="101"/>
      <c r="N23" s="101"/>
      <c r="O23" s="101"/>
      <c r="P23" s="101"/>
      <c r="Q23" s="101"/>
      <c r="R23" s="105" t="s">
        <v>11</v>
      </c>
      <c r="S23" s="102" t="s">
        <v>605</v>
      </c>
      <c r="T23" s="110">
        <v>0</v>
      </c>
    </row>
    <row r="24" spans="1:20" ht="60" x14ac:dyDescent="0.25">
      <c r="A24" s="103" t="s">
        <v>56</v>
      </c>
      <c r="B24" s="101"/>
      <c r="C24" s="101"/>
      <c r="D24" s="101"/>
      <c r="E24" s="101"/>
      <c r="F24" s="101"/>
      <c r="G24" s="101"/>
      <c r="H24" s="104" t="s">
        <v>601</v>
      </c>
      <c r="I24" s="101"/>
      <c r="J24" s="101"/>
      <c r="K24" s="101"/>
      <c r="L24" s="101"/>
      <c r="M24" s="101"/>
      <c r="N24" s="101"/>
      <c r="O24" s="101"/>
      <c r="P24" s="101"/>
      <c r="Q24" s="101"/>
      <c r="R24" s="105" t="s">
        <v>11</v>
      </c>
      <c r="S24" s="102" t="s">
        <v>686</v>
      </c>
      <c r="T24" s="110">
        <v>0</v>
      </c>
    </row>
    <row r="25" spans="1:20" x14ac:dyDescent="0.25">
      <c r="A25" s="325" t="s">
        <v>60</v>
      </c>
      <c r="B25" s="330"/>
      <c r="C25" s="330"/>
      <c r="D25" s="340"/>
      <c r="E25" s="330"/>
      <c r="F25" s="330"/>
      <c r="G25" s="330"/>
      <c r="H25" s="340" t="s">
        <v>601</v>
      </c>
      <c r="I25" s="330"/>
      <c r="J25" s="330"/>
      <c r="K25" s="330"/>
      <c r="L25" s="330"/>
      <c r="M25" s="330"/>
      <c r="N25" s="330"/>
      <c r="O25" s="330"/>
      <c r="P25" s="330"/>
      <c r="Q25" s="330"/>
      <c r="R25" s="326" t="s">
        <v>50</v>
      </c>
      <c r="S25" s="343" t="s">
        <v>606</v>
      </c>
      <c r="T25" s="344">
        <v>0</v>
      </c>
    </row>
    <row r="26" spans="1:20" x14ac:dyDescent="0.25">
      <c r="A26" s="325"/>
      <c r="B26" s="331"/>
      <c r="C26" s="331"/>
      <c r="D26" s="341"/>
      <c r="E26" s="331"/>
      <c r="F26" s="331"/>
      <c r="G26" s="331"/>
      <c r="H26" s="341"/>
      <c r="I26" s="331"/>
      <c r="J26" s="331"/>
      <c r="K26" s="331"/>
      <c r="L26" s="331"/>
      <c r="M26" s="331"/>
      <c r="N26" s="331"/>
      <c r="O26" s="331"/>
      <c r="P26" s="331"/>
      <c r="Q26" s="331"/>
      <c r="R26" s="326"/>
      <c r="S26" s="343"/>
      <c r="T26" s="344"/>
    </row>
    <row r="27" spans="1:20" ht="60" x14ac:dyDescent="0.25">
      <c r="A27" s="103" t="s">
        <v>64</v>
      </c>
      <c r="B27" s="101"/>
      <c r="C27" s="101"/>
      <c r="D27" s="101"/>
      <c r="E27" s="104"/>
      <c r="F27" s="101"/>
      <c r="G27" s="101"/>
      <c r="H27" s="101"/>
      <c r="I27" s="104" t="s">
        <v>601</v>
      </c>
      <c r="J27" s="101"/>
      <c r="K27" s="101"/>
      <c r="L27" s="101"/>
      <c r="M27" s="101"/>
      <c r="N27" s="101"/>
      <c r="O27" s="101"/>
      <c r="P27" s="101"/>
      <c r="Q27" s="101"/>
      <c r="R27" s="105" t="s">
        <v>11</v>
      </c>
      <c r="S27" s="102" t="s">
        <v>607</v>
      </c>
      <c r="T27" s="110">
        <v>60000000</v>
      </c>
    </row>
    <row r="28" spans="1:20" ht="60" x14ac:dyDescent="0.25">
      <c r="A28" s="103" t="s">
        <v>68</v>
      </c>
      <c r="B28" s="101"/>
      <c r="C28" s="101"/>
      <c r="D28" s="101"/>
      <c r="E28" s="104"/>
      <c r="F28" s="101"/>
      <c r="G28" s="101"/>
      <c r="H28" s="101"/>
      <c r="I28" s="104" t="s">
        <v>601</v>
      </c>
      <c r="J28" s="101"/>
      <c r="K28" s="101"/>
      <c r="L28" s="101"/>
      <c r="M28" s="101"/>
      <c r="N28" s="101"/>
      <c r="O28" s="101"/>
      <c r="P28" s="101"/>
      <c r="Q28" s="101"/>
      <c r="R28" s="105" t="s">
        <v>16</v>
      </c>
      <c r="S28" s="111" t="s">
        <v>687</v>
      </c>
      <c r="T28" s="110">
        <v>0</v>
      </c>
    </row>
    <row r="29" spans="1:20" ht="75" x14ac:dyDescent="0.25">
      <c r="A29" s="103" t="s">
        <v>72</v>
      </c>
      <c r="B29" s="101"/>
      <c r="C29" s="101"/>
      <c r="D29" s="101"/>
      <c r="E29" s="104"/>
      <c r="F29" s="101"/>
      <c r="G29" s="101"/>
      <c r="H29" s="101"/>
      <c r="I29" s="104" t="s">
        <v>601</v>
      </c>
      <c r="J29" s="101"/>
      <c r="K29" s="101"/>
      <c r="L29" s="101"/>
      <c r="M29" s="101"/>
      <c r="N29" s="101"/>
      <c r="O29" s="101"/>
      <c r="P29" s="101"/>
      <c r="Q29" s="101"/>
      <c r="R29" s="105" t="s">
        <v>11</v>
      </c>
      <c r="S29" s="112">
        <v>45236</v>
      </c>
      <c r="T29" s="110">
        <v>0</v>
      </c>
    </row>
    <row r="30" spans="1:20" x14ac:dyDescent="0.25">
      <c r="A30" s="325" t="s">
        <v>74</v>
      </c>
      <c r="B30" s="330"/>
      <c r="C30" s="330"/>
      <c r="D30" s="330"/>
      <c r="E30" s="330"/>
      <c r="F30" s="330"/>
      <c r="G30" s="330"/>
      <c r="H30" s="330"/>
      <c r="I30" s="340" t="s">
        <v>601</v>
      </c>
      <c r="J30" s="330"/>
      <c r="K30" s="330"/>
      <c r="L30" s="330"/>
      <c r="M30" s="330"/>
      <c r="N30" s="330"/>
      <c r="O30" s="330"/>
      <c r="P30" s="330"/>
      <c r="Q30" s="330"/>
      <c r="R30" s="326" t="s">
        <v>29</v>
      </c>
      <c r="S30" s="345" t="s">
        <v>608</v>
      </c>
      <c r="T30" s="344">
        <v>0</v>
      </c>
    </row>
    <row r="31" spans="1:20" x14ac:dyDescent="0.25">
      <c r="A31" s="325"/>
      <c r="B31" s="331"/>
      <c r="C31" s="331"/>
      <c r="D31" s="331"/>
      <c r="E31" s="331"/>
      <c r="F31" s="331"/>
      <c r="G31" s="331"/>
      <c r="H31" s="331"/>
      <c r="I31" s="341"/>
      <c r="J31" s="331"/>
      <c r="K31" s="331"/>
      <c r="L31" s="331"/>
      <c r="M31" s="331"/>
      <c r="N31" s="331"/>
      <c r="O31" s="331"/>
      <c r="P31" s="331"/>
      <c r="Q31" s="331"/>
      <c r="R31" s="326"/>
      <c r="S31" s="346"/>
      <c r="T31" s="344"/>
    </row>
    <row r="32" spans="1:20" ht="71.25" x14ac:dyDescent="0.25">
      <c r="A32" s="113" t="s">
        <v>77</v>
      </c>
      <c r="B32" s="100"/>
      <c r="C32" s="100"/>
      <c r="D32" s="100"/>
      <c r="E32" s="100"/>
      <c r="F32" s="100"/>
      <c r="G32" s="99" t="s">
        <v>601</v>
      </c>
      <c r="H32" s="99" t="s">
        <v>601</v>
      </c>
      <c r="I32" s="99" t="s">
        <v>601</v>
      </c>
      <c r="J32" s="99" t="s">
        <v>601</v>
      </c>
      <c r="K32" s="100"/>
      <c r="L32" s="100"/>
      <c r="M32" s="100"/>
      <c r="N32" s="100"/>
      <c r="O32" s="100"/>
      <c r="P32" s="100"/>
      <c r="Q32" s="100"/>
      <c r="R32" s="104" t="s">
        <v>609</v>
      </c>
      <c r="S32" s="100" t="s">
        <v>81</v>
      </c>
      <c r="T32" s="109">
        <f>SUM(T33:T38)</f>
        <v>15000000</v>
      </c>
    </row>
    <row r="33" spans="1:20" ht="60" x14ac:dyDescent="0.25">
      <c r="A33" s="103" t="s">
        <v>82</v>
      </c>
      <c r="B33" s="101"/>
      <c r="C33" s="101"/>
      <c r="D33" s="101"/>
      <c r="E33" s="101"/>
      <c r="F33" s="101"/>
      <c r="G33" s="104" t="s">
        <v>601</v>
      </c>
      <c r="H33" s="104" t="s">
        <v>601</v>
      </c>
      <c r="I33" s="101"/>
      <c r="J33" s="101"/>
      <c r="K33" s="101"/>
      <c r="L33" s="101"/>
      <c r="M33" s="101"/>
      <c r="N33" s="101"/>
      <c r="O33" s="101"/>
      <c r="P33" s="101"/>
      <c r="Q33" s="101"/>
      <c r="R33" s="105" t="s">
        <v>610</v>
      </c>
      <c r="S33" s="102" t="s">
        <v>688</v>
      </c>
      <c r="T33" s="114">
        <v>0</v>
      </c>
    </row>
    <row r="34" spans="1:20" ht="60" x14ac:dyDescent="0.25">
      <c r="A34" s="103" t="s">
        <v>87</v>
      </c>
      <c r="B34" s="101"/>
      <c r="C34" s="101"/>
      <c r="D34" s="101"/>
      <c r="E34" s="101"/>
      <c r="F34" s="101"/>
      <c r="G34" s="101"/>
      <c r="H34" s="104" t="s">
        <v>601</v>
      </c>
      <c r="I34" s="104" t="s">
        <v>601</v>
      </c>
      <c r="J34" s="101"/>
      <c r="K34" s="101"/>
      <c r="L34" s="101"/>
      <c r="M34" s="101"/>
      <c r="N34" s="101"/>
      <c r="O34" s="101"/>
      <c r="P34" s="101"/>
      <c r="Q34" s="101"/>
      <c r="R34" s="105" t="s">
        <v>610</v>
      </c>
      <c r="S34" s="102" t="s">
        <v>689</v>
      </c>
      <c r="T34" s="110">
        <v>0</v>
      </c>
    </row>
    <row r="35" spans="1:20" ht="75" x14ac:dyDescent="0.25">
      <c r="A35" s="103" t="s">
        <v>611</v>
      </c>
      <c r="B35" s="101"/>
      <c r="C35" s="101"/>
      <c r="D35" s="101"/>
      <c r="E35" s="101"/>
      <c r="F35" s="101"/>
      <c r="G35" s="101"/>
      <c r="H35" s="101"/>
      <c r="I35" s="104" t="s">
        <v>601</v>
      </c>
      <c r="J35" s="104" t="s">
        <v>601</v>
      </c>
      <c r="K35" s="104"/>
      <c r="L35" s="101"/>
      <c r="M35" s="101"/>
      <c r="N35" s="101"/>
      <c r="O35" s="101"/>
      <c r="P35" s="101"/>
      <c r="Q35" s="101"/>
      <c r="R35" s="105" t="s">
        <v>612</v>
      </c>
      <c r="S35" s="102" t="s">
        <v>613</v>
      </c>
      <c r="T35" s="115">
        <v>15000000</v>
      </c>
    </row>
    <row r="36" spans="1:20" ht="75" x14ac:dyDescent="0.25">
      <c r="A36" s="103" t="s">
        <v>95</v>
      </c>
      <c r="B36" s="101"/>
      <c r="C36" s="101"/>
      <c r="D36" s="101"/>
      <c r="E36" s="101"/>
      <c r="F36" s="101"/>
      <c r="G36" s="101"/>
      <c r="H36" s="101"/>
      <c r="I36" s="101"/>
      <c r="J36" s="104" t="s">
        <v>601</v>
      </c>
      <c r="K36" s="104"/>
      <c r="L36" s="101"/>
      <c r="M36" s="101"/>
      <c r="N36" s="101"/>
      <c r="O36" s="101"/>
      <c r="P36" s="101"/>
      <c r="Q36" s="101"/>
      <c r="R36" s="105" t="s">
        <v>16</v>
      </c>
      <c r="S36" s="102" t="s">
        <v>614</v>
      </c>
      <c r="T36" s="114">
        <v>0</v>
      </c>
    </row>
    <row r="37" spans="1:20" ht="90" x14ac:dyDescent="0.25">
      <c r="A37" s="103" t="s">
        <v>99</v>
      </c>
      <c r="B37" s="101"/>
      <c r="C37" s="101"/>
      <c r="D37" s="101"/>
      <c r="E37" s="101"/>
      <c r="F37" s="101"/>
      <c r="G37" s="101"/>
      <c r="H37" s="101"/>
      <c r="I37" s="101"/>
      <c r="J37" s="104" t="s">
        <v>601</v>
      </c>
      <c r="K37" s="101"/>
      <c r="L37" s="101"/>
      <c r="M37" s="101"/>
      <c r="N37" s="101"/>
      <c r="O37" s="101"/>
      <c r="P37" s="101"/>
      <c r="Q37" s="101"/>
      <c r="R37" s="105" t="s">
        <v>11</v>
      </c>
      <c r="S37" s="102" t="s">
        <v>615</v>
      </c>
      <c r="T37" s="114">
        <v>0</v>
      </c>
    </row>
    <row r="38" spans="1:20" ht="90" x14ac:dyDescent="0.25">
      <c r="A38" s="103" t="s">
        <v>616</v>
      </c>
      <c r="B38" s="101"/>
      <c r="C38" s="101"/>
      <c r="D38" s="101"/>
      <c r="E38" s="101"/>
      <c r="F38" s="101"/>
      <c r="G38" s="101"/>
      <c r="H38" s="101"/>
      <c r="I38" s="101"/>
      <c r="J38" s="104" t="s">
        <v>601</v>
      </c>
      <c r="K38" s="101"/>
      <c r="L38" s="101"/>
      <c r="M38" s="101"/>
      <c r="N38" s="101"/>
      <c r="O38" s="101"/>
      <c r="P38" s="101"/>
      <c r="Q38" s="101"/>
      <c r="R38" s="105" t="s">
        <v>29</v>
      </c>
      <c r="S38" s="102" t="s">
        <v>614</v>
      </c>
      <c r="T38" s="114">
        <v>0</v>
      </c>
    </row>
    <row r="39" spans="1:20" ht="57" x14ac:dyDescent="0.25">
      <c r="A39" s="113" t="s">
        <v>102</v>
      </c>
      <c r="B39" s="116"/>
      <c r="C39" s="116"/>
      <c r="D39" s="116"/>
      <c r="E39" s="104" t="s">
        <v>601</v>
      </c>
      <c r="F39" s="104" t="s">
        <v>601</v>
      </c>
      <c r="G39" s="116"/>
      <c r="H39" s="116"/>
      <c r="I39" s="116"/>
      <c r="J39" s="116"/>
      <c r="K39" s="116"/>
      <c r="L39" s="116"/>
      <c r="M39" s="116"/>
      <c r="N39" s="116"/>
      <c r="O39" s="116"/>
      <c r="P39" s="116"/>
      <c r="Q39" s="116"/>
      <c r="R39" s="104" t="s">
        <v>11</v>
      </c>
      <c r="S39" s="100" t="s">
        <v>105</v>
      </c>
      <c r="T39" s="117">
        <f>SUM(T40:T44)</f>
        <v>0</v>
      </c>
    </row>
    <row r="40" spans="1:20" ht="45" x14ac:dyDescent="0.25">
      <c r="A40" s="103" t="s">
        <v>106</v>
      </c>
      <c r="B40" s="118"/>
      <c r="C40" s="118"/>
      <c r="D40" s="118"/>
      <c r="E40" s="118"/>
      <c r="F40" s="118"/>
      <c r="G40" s="118"/>
      <c r="H40" s="118"/>
      <c r="I40" s="118"/>
      <c r="J40" s="118"/>
      <c r="K40" s="118"/>
      <c r="L40" s="118"/>
      <c r="M40" s="118"/>
      <c r="N40" s="118"/>
      <c r="O40" s="118"/>
      <c r="P40" s="118"/>
      <c r="Q40" s="118"/>
      <c r="R40" s="105" t="s">
        <v>50</v>
      </c>
      <c r="S40" s="105" t="s">
        <v>109</v>
      </c>
      <c r="T40" s="106">
        <v>0</v>
      </c>
    </row>
    <row r="41" spans="1:20" ht="60" x14ac:dyDescent="0.25">
      <c r="A41" s="103" t="s">
        <v>110</v>
      </c>
      <c r="B41" s="118"/>
      <c r="C41" s="118"/>
      <c r="D41" s="118"/>
      <c r="E41" s="118"/>
      <c r="F41" s="118"/>
      <c r="G41" s="118"/>
      <c r="H41" s="118"/>
      <c r="I41" s="118"/>
      <c r="J41" s="118"/>
      <c r="K41" s="118"/>
      <c r="L41" s="118"/>
      <c r="M41" s="118"/>
      <c r="N41" s="118"/>
      <c r="O41" s="118"/>
      <c r="P41" s="118"/>
      <c r="Q41" s="118"/>
      <c r="R41" s="105" t="s">
        <v>50</v>
      </c>
      <c r="S41" s="105" t="s">
        <v>109</v>
      </c>
      <c r="T41" s="106">
        <v>0</v>
      </c>
    </row>
    <row r="42" spans="1:20" ht="60" x14ac:dyDescent="0.25">
      <c r="A42" s="103" t="s">
        <v>113</v>
      </c>
      <c r="B42" s="118"/>
      <c r="C42" s="118"/>
      <c r="D42" s="118"/>
      <c r="E42" s="104" t="s">
        <v>601</v>
      </c>
      <c r="F42" s="118"/>
      <c r="G42" s="118"/>
      <c r="H42" s="118"/>
      <c r="I42" s="118"/>
      <c r="J42" s="118"/>
      <c r="K42" s="118"/>
      <c r="L42" s="118"/>
      <c r="M42" s="118"/>
      <c r="N42" s="118"/>
      <c r="O42" s="118"/>
      <c r="P42" s="118"/>
      <c r="Q42" s="118"/>
      <c r="R42" s="105" t="s">
        <v>16</v>
      </c>
      <c r="S42" s="105" t="s">
        <v>617</v>
      </c>
      <c r="T42" s="106">
        <v>0</v>
      </c>
    </row>
    <row r="43" spans="1:20" ht="75" x14ac:dyDescent="0.25">
      <c r="A43" s="103" t="s">
        <v>116</v>
      </c>
      <c r="B43" s="101"/>
      <c r="C43" s="101"/>
      <c r="D43" s="101"/>
      <c r="E43" s="104" t="s">
        <v>601</v>
      </c>
      <c r="F43" s="101"/>
      <c r="G43" s="101"/>
      <c r="H43" s="101"/>
      <c r="I43" s="101"/>
      <c r="J43" s="101"/>
      <c r="K43" s="101"/>
      <c r="L43" s="101"/>
      <c r="M43" s="101"/>
      <c r="N43" s="101"/>
      <c r="O43" s="101"/>
      <c r="P43" s="101"/>
      <c r="Q43" s="101"/>
      <c r="R43" s="105" t="s">
        <v>11</v>
      </c>
      <c r="S43" s="102" t="s">
        <v>266</v>
      </c>
      <c r="T43" s="106">
        <v>0</v>
      </c>
    </row>
    <row r="44" spans="1:20" ht="75" x14ac:dyDescent="0.25">
      <c r="A44" s="103" t="s">
        <v>618</v>
      </c>
      <c r="B44" s="101"/>
      <c r="C44" s="101"/>
      <c r="D44" s="101"/>
      <c r="E44" s="101"/>
      <c r="F44" s="104" t="s">
        <v>601</v>
      </c>
      <c r="G44" s="101"/>
      <c r="H44" s="101"/>
      <c r="I44" s="101"/>
      <c r="J44" s="101"/>
      <c r="K44" s="101"/>
      <c r="L44" s="101"/>
      <c r="M44" s="101"/>
      <c r="N44" s="101"/>
      <c r="O44" s="101"/>
      <c r="P44" s="101"/>
      <c r="Q44" s="101"/>
      <c r="R44" s="105" t="s">
        <v>29</v>
      </c>
      <c r="S44" s="102" t="s">
        <v>619</v>
      </c>
      <c r="T44" s="106">
        <v>0</v>
      </c>
    </row>
    <row r="45" spans="1:20" ht="42.75" x14ac:dyDescent="0.25">
      <c r="A45" s="113" t="s">
        <v>120</v>
      </c>
      <c r="B45" s="119"/>
      <c r="C45" s="119"/>
      <c r="D45" s="119"/>
      <c r="E45" s="104" t="s">
        <v>601</v>
      </c>
      <c r="F45" s="104" t="s">
        <v>601</v>
      </c>
      <c r="G45" s="119"/>
      <c r="H45" s="119"/>
      <c r="I45" s="119"/>
      <c r="J45" s="119"/>
      <c r="K45" s="119"/>
      <c r="L45" s="119"/>
      <c r="M45" s="119"/>
      <c r="N45" s="119"/>
      <c r="O45" s="119"/>
      <c r="P45" s="119"/>
      <c r="Q45" s="119"/>
      <c r="R45" s="104" t="s">
        <v>11</v>
      </c>
      <c r="S45" s="104" t="s">
        <v>105</v>
      </c>
      <c r="T45" s="117">
        <f>SUM(T52:T56)</f>
        <v>0</v>
      </c>
    </row>
    <row r="46" spans="1:20" ht="45" x14ac:dyDescent="0.25">
      <c r="A46" s="103" t="s">
        <v>123</v>
      </c>
      <c r="B46" s="118"/>
      <c r="C46" s="118"/>
      <c r="D46" s="118"/>
      <c r="E46" s="118"/>
      <c r="F46" s="118"/>
      <c r="G46" s="118"/>
      <c r="H46" s="118"/>
      <c r="I46" s="118"/>
      <c r="J46" s="118"/>
      <c r="K46" s="118"/>
      <c r="L46" s="118"/>
      <c r="M46" s="118"/>
      <c r="N46" s="118"/>
      <c r="O46" s="118"/>
      <c r="P46" s="118"/>
      <c r="Q46" s="118"/>
      <c r="R46" s="105" t="s">
        <v>50</v>
      </c>
      <c r="S46" s="105" t="s">
        <v>109</v>
      </c>
      <c r="T46" s="117">
        <v>0</v>
      </c>
    </row>
    <row r="47" spans="1:20" ht="60" x14ac:dyDescent="0.25">
      <c r="A47" s="103" t="s">
        <v>690</v>
      </c>
      <c r="B47" s="118"/>
      <c r="C47" s="118"/>
      <c r="D47" s="118"/>
      <c r="E47" s="118"/>
      <c r="F47" s="118"/>
      <c r="G47" s="118"/>
      <c r="H47" s="118"/>
      <c r="I47" s="118"/>
      <c r="J47" s="118"/>
      <c r="K47" s="118"/>
      <c r="L47" s="118"/>
      <c r="M47" s="118"/>
      <c r="N47" s="118"/>
      <c r="O47" s="118"/>
      <c r="P47" s="118"/>
      <c r="Q47" s="118"/>
      <c r="R47" s="105" t="s">
        <v>50</v>
      </c>
      <c r="S47" s="105" t="s">
        <v>109</v>
      </c>
      <c r="T47" s="117">
        <v>0</v>
      </c>
    </row>
    <row r="48" spans="1:20" ht="60" x14ac:dyDescent="0.25">
      <c r="A48" s="103" t="s">
        <v>129</v>
      </c>
      <c r="B48" s="120"/>
      <c r="C48" s="120"/>
      <c r="D48" s="120"/>
      <c r="E48" s="104" t="s">
        <v>601</v>
      </c>
      <c r="F48" s="120"/>
      <c r="G48" s="120"/>
      <c r="H48" s="120"/>
      <c r="I48" s="120"/>
      <c r="J48" s="120"/>
      <c r="K48" s="120"/>
      <c r="L48" s="120"/>
      <c r="M48" s="120"/>
      <c r="N48" s="120"/>
      <c r="O48" s="120"/>
      <c r="P48" s="120"/>
      <c r="Q48" s="120"/>
      <c r="R48" s="105" t="s">
        <v>16</v>
      </c>
      <c r="S48" s="102" t="s">
        <v>620</v>
      </c>
      <c r="T48" s="106">
        <v>0</v>
      </c>
    </row>
    <row r="49" spans="1:20" ht="75" x14ac:dyDescent="0.25">
      <c r="A49" s="103" t="s">
        <v>132</v>
      </c>
      <c r="B49" s="101"/>
      <c r="C49" s="101"/>
      <c r="D49" s="101"/>
      <c r="E49" s="104" t="s">
        <v>601</v>
      </c>
      <c r="F49" s="101"/>
      <c r="G49" s="101"/>
      <c r="H49" s="101"/>
      <c r="I49" s="101"/>
      <c r="J49" s="101"/>
      <c r="K49" s="101"/>
      <c r="L49" s="101"/>
      <c r="M49" s="101"/>
      <c r="N49" s="101"/>
      <c r="O49" s="101"/>
      <c r="P49" s="101"/>
      <c r="Q49" s="101"/>
      <c r="R49" s="105" t="s">
        <v>11</v>
      </c>
      <c r="S49" s="102" t="s">
        <v>266</v>
      </c>
      <c r="T49" s="106">
        <v>0</v>
      </c>
    </row>
    <row r="50" spans="1:20" ht="60" x14ac:dyDescent="0.25">
      <c r="A50" s="103" t="s">
        <v>691</v>
      </c>
      <c r="B50" s="101"/>
      <c r="C50" s="101"/>
      <c r="D50" s="101"/>
      <c r="E50" s="101"/>
      <c r="F50" s="104" t="s">
        <v>601</v>
      </c>
      <c r="G50" s="101"/>
      <c r="H50" s="101"/>
      <c r="I50" s="101"/>
      <c r="J50" s="101"/>
      <c r="K50" s="101"/>
      <c r="L50" s="101"/>
      <c r="M50" s="101"/>
      <c r="N50" s="101"/>
      <c r="O50" s="101"/>
      <c r="P50" s="101"/>
      <c r="Q50" s="101"/>
      <c r="R50" s="105" t="s">
        <v>29</v>
      </c>
      <c r="S50" s="102" t="s">
        <v>619</v>
      </c>
      <c r="T50" s="106">
        <v>0</v>
      </c>
    </row>
    <row r="51" spans="1:20" ht="57" x14ac:dyDescent="0.25">
      <c r="A51" s="113" t="s">
        <v>138</v>
      </c>
      <c r="B51" s="100"/>
      <c r="C51" s="121"/>
      <c r="D51" s="121"/>
      <c r="E51" s="100"/>
      <c r="F51" s="99" t="s">
        <v>601</v>
      </c>
      <c r="G51" s="99" t="s">
        <v>601</v>
      </c>
      <c r="H51" s="99" t="s">
        <v>601</v>
      </c>
      <c r="I51" s="100"/>
      <c r="J51" s="100"/>
      <c r="K51" s="100"/>
      <c r="L51" s="100"/>
      <c r="M51" s="100"/>
      <c r="N51" s="100"/>
      <c r="O51" s="100"/>
      <c r="P51" s="100"/>
      <c r="Q51" s="100"/>
      <c r="R51" s="104" t="s">
        <v>11</v>
      </c>
      <c r="S51" s="100" t="s">
        <v>141</v>
      </c>
      <c r="T51" s="117">
        <f>SUM(T52:T56)</f>
        <v>0</v>
      </c>
    </row>
    <row r="52" spans="1:20" ht="60" x14ac:dyDescent="0.25">
      <c r="A52" s="103" t="s">
        <v>142</v>
      </c>
      <c r="B52" s="101"/>
      <c r="C52" s="104"/>
      <c r="D52" s="101"/>
      <c r="E52" s="101"/>
      <c r="F52" s="104" t="s">
        <v>601</v>
      </c>
      <c r="G52" s="104" t="s">
        <v>601</v>
      </c>
      <c r="H52" s="101"/>
      <c r="I52" s="101"/>
      <c r="J52" s="101"/>
      <c r="K52" s="101"/>
      <c r="L52" s="101"/>
      <c r="M52" s="101"/>
      <c r="N52" s="101"/>
      <c r="O52" s="101"/>
      <c r="P52" s="101"/>
      <c r="Q52" s="101"/>
      <c r="R52" s="105" t="s">
        <v>11</v>
      </c>
      <c r="S52" s="102" t="s">
        <v>621</v>
      </c>
      <c r="T52" s="106">
        <v>0</v>
      </c>
    </row>
    <row r="53" spans="1:20" ht="90" x14ac:dyDescent="0.25">
      <c r="A53" s="103" t="s">
        <v>146</v>
      </c>
      <c r="B53" s="101"/>
      <c r="C53" s="104"/>
      <c r="D53" s="104"/>
      <c r="E53" s="101"/>
      <c r="F53" s="101"/>
      <c r="G53" s="104" t="s">
        <v>601</v>
      </c>
      <c r="H53" s="104"/>
      <c r="I53" s="101"/>
      <c r="J53" s="101"/>
      <c r="K53" s="101"/>
      <c r="L53" s="101"/>
      <c r="M53" s="101"/>
      <c r="N53" s="101"/>
      <c r="O53" s="101"/>
      <c r="P53" s="101"/>
      <c r="Q53" s="101"/>
      <c r="R53" s="105" t="s">
        <v>622</v>
      </c>
      <c r="S53" s="102" t="s">
        <v>623</v>
      </c>
      <c r="T53" s="106">
        <v>0</v>
      </c>
    </row>
    <row r="54" spans="1:20" ht="75" x14ac:dyDescent="0.25">
      <c r="A54" s="103" t="s">
        <v>150</v>
      </c>
      <c r="B54" s="101"/>
      <c r="C54" s="101"/>
      <c r="D54" s="104"/>
      <c r="E54" s="101"/>
      <c r="F54" s="101"/>
      <c r="G54" s="104" t="s">
        <v>601</v>
      </c>
      <c r="I54" s="101"/>
      <c r="J54" s="101"/>
      <c r="K54" s="101"/>
      <c r="L54" s="101"/>
      <c r="M54" s="101"/>
      <c r="N54" s="101"/>
      <c r="O54" s="101"/>
      <c r="P54" s="101"/>
      <c r="Q54" s="101"/>
      <c r="R54" s="105" t="s">
        <v>16</v>
      </c>
      <c r="S54" s="112">
        <v>45048</v>
      </c>
      <c r="T54" s="106">
        <v>0</v>
      </c>
    </row>
    <row r="55" spans="1:20" ht="90" x14ac:dyDescent="0.25">
      <c r="A55" s="103" t="s">
        <v>153</v>
      </c>
      <c r="B55" s="101"/>
      <c r="C55" s="104"/>
      <c r="D55" s="101"/>
      <c r="E55" s="101"/>
      <c r="F55" s="101"/>
      <c r="G55" s="104" t="s">
        <v>601</v>
      </c>
      <c r="H55" s="101"/>
      <c r="I55" s="101"/>
      <c r="J55" s="101"/>
      <c r="K55" s="101"/>
      <c r="L55" s="101"/>
      <c r="M55" s="101"/>
      <c r="N55" s="101"/>
      <c r="O55" s="101"/>
      <c r="P55" s="101"/>
      <c r="Q55" s="101"/>
      <c r="R55" s="105" t="s">
        <v>11</v>
      </c>
      <c r="S55" s="112">
        <v>45061</v>
      </c>
      <c r="T55" s="106">
        <v>0</v>
      </c>
    </row>
    <row r="56" spans="1:20" ht="75" x14ac:dyDescent="0.25">
      <c r="A56" s="103" t="s">
        <v>624</v>
      </c>
      <c r="B56" s="101"/>
      <c r="C56" s="104"/>
      <c r="D56" s="101"/>
      <c r="E56" s="101"/>
      <c r="F56" s="101"/>
      <c r="G56" s="104" t="s">
        <v>601</v>
      </c>
      <c r="H56" s="104" t="s">
        <v>601</v>
      </c>
      <c r="I56" s="101"/>
      <c r="J56" s="101"/>
      <c r="K56" s="101"/>
      <c r="L56" s="101"/>
      <c r="M56" s="101"/>
      <c r="N56" s="101"/>
      <c r="O56" s="101"/>
      <c r="P56" s="101"/>
      <c r="Q56" s="101"/>
      <c r="R56" s="105" t="s">
        <v>29</v>
      </c>
      <c r="S56" s="102" t="s">
        <v>625</v>
      </c>
      <c r="T56" s="106">
        <v>0</v>
      </c>
    </row>
    <row r="57" spans="1:20" ht="85.5" x14ac:dyDescent="0.25">
      <c r="A57" s="113" t="s">
        <v>626</v>
      </c>
      <c r="B57" s="100"/>
      <c r="C57" s="104" t="s">
        <v>601</v>
      </c>
      <c r="D57" s="104" t="s">
        <v>601</v>
      </c>
      <c r="E57" s="104" t="s">
        <v>601</v>
      </c>
      <c r="F57" s="104" t="s">
        <v>601</v>
      </c>
      <c r="G57" s="100"/>
      <c r="H57" s="100"/>
      <c r="I57" s="100"/>
      <c r="J57" s="100"/>
      <c r="K57" s="100"/>
      <c r="L57" s="100"/>
      <c r="M57" s="100"/>
      <c r="N57" s="100"/>
      <c r="O57" s="100"/>
      <c r="P57" s="100"/>
      <c r="Q57" s="100"/>
      <c r="R57" s="104" t="s">
        <v>11</v>
      </c>
      <c r="S57" s="100" t="s">
        <v>160</v>
      </c>
      <c r="T57" s="122">
        <f>T58+T60+T61+T62+T63</f>
        <v>25000000</v>
      </c>
    </row>
    <row r="58" spans="1:20" ht="120.75" thickBot="1" x14ac:dyDescent="0.3">
      <c r="A58" s="103" t="s">
        <v>627</v>
      </c>
      <c r="B58" s="104" t="s">
        <v>601</v>
      </c>
      <c r="C58" s="104" t="s">
        <v>601</v>
      </c>
      <c r="D58" s="101"/>
      <c r="E58" s="101"/>
      <c r="F58" s="101"/>
      <c r="G58" s="101"/>
      <c r="H58" s="101"/>
      <c r="I58" s="101"/>
      <c r="J58" s="101"/>
      <c r="K58" s="101"/>
      <c r="L58" s="101"/>
      <c r="M58" s="101"/>
      <c r="N58" s="101"/>
      <c r="O58" s="101"/>
      <c r="P58" s="101"/>
      <c r="Q58" s="101"/>
      <c r="R58" s="4" t="s">
        <v>164</v>
      </c>
      <c r="S58" s="102" t="s">
        <v>628</v>
      </c>
      <c r="T58" s="123"/>
    </row>
    <row r="59" spans="1:20" ht="105" x14ac:dyDescent="0.25">
      <c r="A59" s="103" t="s">
        <v>629</v>
      </c>
      <c r="B59" s="101"/>
      <c r="C59" s="104"/>
      <c r="D59" s="104" t="s">
        <v>601</v>
      </c>
      <c r="E59" s="101"/>
      <c r="F59" s="101"/>
      <c r="G59" s="101"/>
      <c r="H59" s="101"/>
      <c r="I59" s="101"/>
      <c r="J59" s="101"/>
      <c r="K59" s="101"/>
      <c r="L59" s="101"/>
      <c r="M59" s="101"/>
      <c r="N59" s="101"/>
      <c r="O59" s="101"/>
      <c r="P59" s="101"/>
      <c r="Q59" s="101"/>
      <c r="R59" s="105" t="s">
        <v>630</v>
      </c>
      <c r="S59" s="102" t="s">
        <v>631</v>
      </c>
      <c r="T59" s="123">
        <v>0</v>
      </c>
    </row>
    <row r="60" spans="1:20" ht="105" x14ac:dyDescent="0.25">
      <c r="A60" s="103" t="s">
        <v>632</v>
      </c>
      <c r="B60" s="101"/>
      <c r="C60" s="104"/>
      <c r="D60" s="104"/>
      <c r="E60" s="104" t="s">
        <v>601</v>
      </c>
      <c r="F60" s="101"/>
      <c r="G60" s="101"/>
      <c r="H60" s="101"/>
      <c r="I60" s="101"/>
      <c r="J60" s="101"/>
      <c r="K60" s="101"/>
      <c r="L60" s="101"/>
      <c r="M60" s="101"/>
      <c r="N60" s="101"/>
      <c r="O60" s="101"/>
      <c r="P60" s="101"/>
      <c r="Q60" s="101"/>
      <c r="R60" s="105" t="s">
        <v>174</v>
      </c>
      <c r="S60" s="102" t="s">
        <v>175</v>
      </c>
      <c r="T60" s="123">
        <v>25000000</v>
      </c>
    </row>
    <row r="61" spans="1:20" ht="90" x14ac:dyDescent="0.25">
      <c r="A61" s="103" t="s">
        <v>633</v>
      </c>
      <c r="B61" s="101"/>
      <c r="C61" s="104"/>
      <c r="D61" s="104"/>
      <c r="E61" s="104" t="s">
        <v>601</v>
      </c>
      <c r="F61" s="101"/>
      <c r="G61" s="101"/>
      <c r="H61" s="101"/>
      <c r="I61" s="101"/>
      <c r="J61" s="101"/>
      <c r="K61" s="101"/>
      <c r="L61" s="101"/>
      <c r="M61" s="101"/>
      <c r="N61" s="101"/>
      <c r="O61" s="101"/>
      <c r="P61" s="101"/>
      <c r="Q61" s="101"/>
      <c r="R61" s="105" t="s">
        <v>174</v>
      </c>
      <c r="S61" s="112">
        <v>44937</v>
      </c>
      <c r="T61" s="115">
        <v>0</v>
      </c>
    </row>
    <row r="62" spans="1:20" ht="105" x14ac:dyDescent="0.25">
      <c r="A62" s="103" t="s">
        <v>634</v>
      </c>
      <c r="B62" s="101"/>
      <c r="C62" s="104"/>
      <c r="D62" s="101"/>
      <c r="F62" s="104" t="s">
        <v>601</v>
      </c>
      <c r="G62" s="101"/>
      <c r="H62" s="101"/>
      <c r="I62" s="101"/>
      <c r="J62" s="101"/>
      <c r="K62" s="101"/>
      <c r="L62" s="101"/>
      <c r="M62" s="101"/>
      <c r="N62" s="101"/>
      <c r="O62" s="101"/>
      <c r="P62" s="101"/>
      <c r="Q62" s="101"/>
      <c r="R62" s="105" t="s">
        <v>11</v>
      </c>
      <c r="S62" s="112">
        <v>44944</v>
      </c>
      <c r="T62" s="106"/>
    </row>
    <row r="63" spans="1:20" ht="90" x14ac:dyDescent="0.25">
      <c r="A63" s="103" t="s">
        <v>635</v>
      </c>
      <c r="B63" s="101"/>
      <c r="C63" s="104"/>
      <c r="D63" s="101"/>
      <c r="F63" s="104" t="s">
        <v>601</v>
      </c>
      <c r="G63" s="101"/>
      <c r="H63" s="101"/>
      <c r="I63" s="101"/>
      <c r="J63" s="101"/>
      <c r="K63" s="101"/>
      <c r="L63" s="101"/>
      <c r="M63" s="101"/>
      <c r="N63" s="101"/>
      <c r="O63" s="101"/>
      <c r="P63" s="101"/>
      <c r="Q63" s="101"/>
      <c r="R63" s="105" t="s">
        <v>29</v>
      </c>
      <c r="S63" s="112">
        <v>44957</v>
      </c>
      <c r="T63" s="106"/>
    </row>
    <row r="64" spans="1:20" ht="57" x14ac:dyDescent="0.25">
      <c r="A64" s="113" t="s">
        <v>182</v>
      </c>
      <c r="B64" s="100"/>
      <c r="C64" s="100"/>
      <c r="D64" s="100"/>
      <c r="E64" s="99" t="s">
        <v>601</v>
      </c>
      <c r="F64" s="99" t="s">
        <v>601</v>
      </c>
      <c r="G64" s="99" t="s">
        <v>601</v>
      </c>
      <c r="H64" s="124"/>
      <c r="I64" s="124"/>
      <c r="J64" s="100"/>
      <c r="K64" s="100"/>
      <c r="L64" s="100"/>
      <c r="M64" s="100"/>
      <c r="N64" s="100"/>
      <c r="O64" s="100"/>
      <c r="P64" s="100"/>
      <c r="Q64" s="100"/>
      <c r="R64" s="104" t="s">
        <v>185</v>
      </c>
      <c r="S64" s="100" t="s">
        <v>636</v>
      </c>
      <c r="T64" s="122">
        <f>+T65+T66+T67+T68+T69+T70</f>
        <v>60500000</v>
      </c>
    </row>
    <row r="65" spans="1:20" ht="60" x14ac:dyDescent="0.25">
      <c r="A65" s="103" t="s">
        <v>187</v>
      </c>
      <c r="B65" s="101"/>
      <c r="C65" s="101"/>
      <c r="D65" s="101"/>
      <c r="E65" s="104" t="s">
        <v>601</v>
      </c>
      <c r="F65" s="104"/>
      <c r="G65" s="104"/>
      <c r="H65" s="104"/>
      <c r="I65" s="104"/>
      <c r="J65" s="101"/>
      <c r="K65" s="101"/>
      <c r="L65" s="101"/>
      <c r="M65" s="101"/>
      <c r="N65" s="101"/>
      <c r="O65" s="101"/>
      <c r="P65" s="101"/>
      <c r="Q65" s="101"/>
      <c r="R65" s="105" t="s">
        <v>185</v>
      </c>
      <c r="S65" s="102" t="s">
        <v>637</v>
      </c>
      <c r="T65" s="123">
        <v>200000</v>
      </c>
    </row>
    <row r="66" spans="1:20" ht="75" x14ac:dyDescent="0.25">
      <c r="A66" s="103" t="s">
        <v>190</v>
      </c>
      <c r="B66" s="101"/>
      <c r="C66" s="101"/>
      <c r="D66" s="101"/>
      <c r="E66" s="104" t="s">
        <v>601</v>
      </c>
      <c r="G66" s="104"/>
      <c r="H66" s="104"/>
      <c r="I66" s="104"/>
      <c r="J66" s="101"/>
      <c r="K66" s="101"/>
      <c r="L66" s="101"/>
      <c r="M66" s="101"/>
      <c r="N66" s="101"/>
      <c r="O66" s="101"/>
      <c r="P66" s="101"/>
      <c r="Q66" s="101"/>
      <c r="R66" s="105" t="s">
        <v>638</v>
      </c>
      <c r="S66" s="102" t="s">
        <v>266</v>
      </c>
      <c r="T66" s="123">
        <v>300000</v>
      </c>
    </row>
    <row r="67" spans="1:20" ht="75" x14ac:dyDescent="0.25">
      <c r="A67" s="103" t="s">
        <v>639</v>
      </c>
      <c r="B67" s="101"/>
      <c r="C67" s="101"/>
      <c r="D67" s="101"/>
      <c r="E67" s="104"/>
      <c r="F67" s="104" t="s">
        <v>601</v>
      </c>
      <c r="G67" s="104"/>
      <c r="H67" s="104"/>
      <c r="I67" s="104"/>
      <c r="J67" s="101"/>
      <c r="K67" s="101"/>
      <c r="L67" s="101"/>
      <c r="M67" s="101"/>
      <c r="N67" s="101"/>
      <c r="O67" s="101"/>
      <c r="P67" s="101"/>
      <c r="Q67" s="101"/>
      <c r="R67" s="105" t="s">
        <v>193</v>
      </c>
      <c r="S67" s="102" t="s">
        <v>197</v>
      </c>
      <c r="T67" s="106">
        <v>60000000</v>
      </c>
    </row>
    <row r="68" spans="1:20" ht="75" x14ac:dyDescent="0.25">
      <c r="A68" s="103" t="s">
        <v>640</v>
      </c>
      <c r="B68" s="101"/>
      <c r="C68" s="101"/>
      <c r="D68" s="101"/>
      <c r="E68" s="104"/>
      <c r="F68" s="104"/>
      <c r="G68" s="104" t="s">
        <v>601</v>
      </c>
      <c r="H68" s="104"/>
      <c r="I68" s="104"/>
      <c r="J68" s="101"/>
      <c r="K68" s="101"/>
      <c r="L68" s="101"/>
      <c r="M68" s="101"/>
      <c r="N68" s="101"/>
      <c r="O68" s="101"/>
      <c r="P68" s="101"/>
      <c r="Q68" s="101"/>
      <c r="R68" s="105" t="s">
        <v>193</v>
      </c>
      <c r="S68" s="125">
        <v>45046</v>
      </c>
      <c r="T68" s="117">
        <v>0</v>
      </c>
    </row>
    <row r="69" spans="1:20" ht="90" x14ac:dyDescent="0.25">
      <c r="A69" s="103" t="s">
        <v>641</v>
      </c>
      <c r="B69" s="101"/>
      <c r="C69" s="101"/>
      <c r="D69" s="101"/>
      <c r="E69" s="104"/>
      <c r="F69" s="104" t="s">
        <v>601</v>
      </c>
      <c r="G69" s="104"/>
      <c r="H69" s="104"/>
      <c r="I69" s="104"/>
      <c r="J69" s="101"/>
      <c r="K69" s="101"/>
      <c r="L69" s="101"/>
      <c r="M69" s="101"/>
      <c r="N69" s="101"/>
      <c r="O69" s="101"/>
      <c r="P69" s="101"/>
      <c r="Q69" s="101"/>
      <c r="R69" s="105" t="s">
        <v>185</v>
      </c>
      <c r="S69" s="125">
        <v>45015</v>
      </c>
      <c r="T69" s="117">
        <v>0</v>
      </c>
    </row>
    <row r="70" spans="1:20" ht="90" x14ac:dyDescent="0.25">
      <c r="A70" s="103" t="s">
        <v>201</v>
      </c>
      <c r="B70" s="101"/>
      <c r="C70" s="101"/>
      <c r="D70" s="101"/>
      <c r="E70" s="104"/>
      <c r="F70" s="104"/>
      <c r="G70" s="104" t="s">
        <v>601</v>
      </c>
      <c r="H70" s="104"/>
      <c r="I70" s="104"/>
      <c r="J70" s="101"/>
      <c r="K70" s="101"/>
      <c r="L70" s="101"/>
      <c r="M70" s="101"/>
      <c r="N70" s="101"/>
      <c r="O70" s="101"/>
      <c r="P70" s="101"/>
      <c r="Q70" s="101"/>
      <c r="R70" s="105" t="s">
        <v>185</v>
      </c>
      <c r="S70" s="125">
        <v>45107</v>
      </c>
      <c r="T70" s="117">
        <v>0</v>
      </c>
    </row>
    <row r="71" spans="1:20" ht="42.75" x14ac:dyDescent="0.25">
      <c r="A71" s="113" t="s">
        <v>203</v>
      </c>
      <c r="B71" s="100"/>
      <c r="C71" s="100"/>
      <c r="D71" s="100"/>
      <c r="E71" s="100"/>
      <c r="F71" s="100"/>
      <c r="G71" s="126" t="s">
        <v>601</v>
      </c>
      <c r="H71" s="126" t="s">
        <v>601</v>
      </c>
      <c r="I71" s="100"/>
      <c r="J71" s="100"/>
      <c r="K71" s="100"/>
      <c r="L71" s="100"/>
      <c r="M71" s="100"/>
      <c r="N71" s="100"/>
      <c r="O71" s="100"/>
      <c r="P71" s="100"/>
      <c r="Q71" s="100"/>
      <c r="R71" s="104" t="s">
        <v>11</v>
      </c>
      <c r="S71" s="100" t="s">
        <v>642</v>
      </c>
      <c r="T71" s="127">
        <f>T72+T73+T74+T75+T76+T77</f>
        <v>60000000</v>
      </c>
    </row>
    <row r="72" spans="1:20" ht="105.75" thickBot="1" x14ac:dyDescent="0.3">
      <c r="A72" s="103" t="s">
        <v>643</v>
      </c>
      <c r="B72" s="101"/>
      <c r="C72" s="101"/>
      <c r="D72" s="101"/>
      <c r="E72" s="101"/>
      <c r="F72" s="101"/>
      <c r="G72" s="104" t="s">
        <v>601</v>
      </c>
      <c r="H72" s="101"/>
      <c r="I72" s="101"/>
      <c r="J72" s="101"/>
      <c r="K72" s="101"/>
      <c r="L72" s="101"/>
      <c r="M72" s="101"/>
      <c r="N72" s="101"/>
      <c r="O72" s="101"/>
      <c r="P72" s="101"/>
      <c r="Q72" s="101"/>
      <c r="R72" s="4" t="s">
        <v>210</v>
      </c>
      <c r="S72" s="102" t="s">
        <v>211</v>
      </c>
      <c r="T72" s="127">
        <f>'[1]PLAN D''ACTIONS STRATEGIQUES'!F73</f>
        <v>0</v>
      </c>
    </row>
    <row r="73" spans="1:20" ht="60" x14ac:dyDescent="0.25">
      <c r="A73" s="103" t="s">
        <v>212</v>
      </c>
      <c r="B73" s="101"/>
      <c r="C73" s="101"/>
      <c r="D73" s="101"/>
      <c r="E73" s="101"/>
      <c r="F73" s="101"/>
      <c r="G73" s="104" t="s">
        <v>601</v>
      </c>
      <c r="H73" s="104"/>
      <c r="I73" s="101"/>
      <c r="J73" s="101"/>
      <c r="K73" s="101"/>
      <c r="L73" s="101"/>
      <c r="M73" s="101"/>
      <c r="N73" s="101"/>
      <c r="O73" s="101"/>
      <c r="P73" s="101"/>
      <c r="Q73" s="101"/>
      <c r="R73" s="105" t="s">
        <v>169</v>
      </c>
      <c r="S73" s="102" t="s">
        <v>215</v>
      </c>
      <c r="T73" s="127">
        <f>'[1]PLAN D''ACTIONS STRATEGIQUES'!F74</f>
        <v>0</v>
      </c>
    </row>
    <row r="74" spans="1:20" ht="60" x14ac:dyDescent="0.25">
      <c r="A74" s="128" t="s">
        <v>216</v>
      </c>
      <c r="B74" s="101"/>
      <c r="C74" s="101"/>
      <c r="D74" s="101"/>
      <c r="E74" s="101"/>
      <c r="F74" s="101"/>
      <c r="G74" s="101"/>
      <c r="H74" s="104" t="s">
        <v>601</v>
      </c>
      <c r="I74" s="101"/>
      <c r="J74" s="101"/>
      <c r="K74" s="101"/>
      <c r="L74" s="101"/>
      <c r="M74" s="101"/>
      <c r="N74" s="101"/>
      <c r="O74" s="101"/>
      <c r="P74" s="101"/>
      <c r="Q74" s="101"/>
      <c r="R74" s="105" t="s">
        <v>206</v>
      </c>
      <c r="S74" s="129" t="s">
        <v>217</v>
      </c>
      <c r="T74" s="130">
        <f>'[1]PLAN D''ACTIONS STRATEGIQUES'!F75</f>
        <v>60000000</v>
      </c>
    </row>
    <row r="75" spans="1:20" ht="60" x14ac:dyDescent="0.25">
      <c r="A75" s="103" t="s">
        <v>218</v>
      </c>
      <c r="B75" s="101"/>
      <c r="C75" s="101"/>
      <c r="D75" s="101"/>
      <c r="E75" s="101"/>
      <c r="F75" s="101"/>
      <c r="G75" s="101"/>
      <c r="H75" s="104" t="s">
        <v>601</v>
      </c>
      <c r="I75" s="101"/>
      <c r="J75" s="101"/>
      <c r="K75" s="101"/>
      <c r="L75" s="101"/>
      <c r="M75" s="101"/>
      <c r="N75" s="101"/>
      <c r="O75" s="101"/>
      <c r="P75" s="101"/>
      <c r="Q75" s="101"/>
      <c r="R75" s="105" t="s">
        <v>220</v>
      </c>
      <c r="S75" s="131">
        <v>45124</v>
      </c>
      <c r="T75" s="109">
        <f>'[1]PLAN D''ACTIONS STRATEGIQUES'!F76</f>
        <v>0</v>
      </c>
    </row>
    <row r="76" spans="1:20" ht="60" x14ac:dyDescent="0.25">
      <c r="A76" s="103" t="s">
        <v>221</v>
      </c>
      <c r="B76" s="101"/>
      <c r="C76" s="101"/>
      <c r="D76" s="101"/>
      <c r="E76" s="101"/>
      <c r="F76" s="101"/>
      <c r="G76" s="101"/>
      <c r="H76" s="104" t="s">
        <v>601</v>
      </c>
      <c r="I76" s="101"/>
      <c r="J76" s="101"/>
      <c r="K76" s="101"/>
      <c r="L76" s="101"/>
      <c r="M76" s="101"/>
      <c r="N76" s="101"/>
      <c r="O76" s="101"/>
      <c r="P76" s="101"/>
      <c r="Q76" s="101"/>
      <c r="R76" s="105" t="s">
        <v>11</v>
      </c>
      <c r="S76" s="125">
        <v>45154</v>
      </c>
      <c r="T76" s="127">
        <f>'[1]PLAN D''ACTIONS STRATEGIQUES'!F77</f>
        <v>0</v>
      </c>
    </row>
    <row r="77" spans="1:20" ht="60" x14ac:dyDescent="0.25">
      <c r="A77" s="103" t="s">
        <v>222</v>
      </c>
      <c r="B77" s="101"/>
      <c r="C77" s="101"/>
      <c r="D77" s="101"/>
      <c r="E77" s="101"/>
      <c r="F77" s="101"/>
      <c r="G77" s="101"/>
      <c r="H77" s="104" t="s">
        <v>601</v>
      </c>
      <c r="I77" s="101"/>
      <c r="J77" s="101"/>
      <c r="K77" s="101"/>
      <c r="L77" s="101"/>
      <c r="M77" s="101"/>
      <c r="N77" s="101"/>
      <c r="O77" s="101"/>
      <c r="P77" s="101"/>
      <c r="Q77" s="101"/>
      <c r="R77" s="105" t="s">
        <v>29</v>
      </c>
      <c r="S77" s="112">
        <v>45184</v>
      </c>
      <c r="T77" s="127">
        <f>'[1]PLAN D''ACTIONS STRATEGIQUES'!F78</f>
        <v>0</v>
      </c>
    </row>
    <row r="78" spans="1:20" ht="57" x14ac:dyDescent="0.25">
      <c r="A78" s="132" t="s">
        <v>644</v>
      </c>
      <c r="B78" s="101"/>
      <c r="C78" s="101"/>
      <c r="D78" s="101"/>
      <c r="E78" s="101"/>
      <c r="F78" s="133" t="s">
        <v>601</v>
      </c>
      <c r="G78" s="133"/>
      <c r="H78" s="133"/>
      <c r="I78" s="133"/>
      <c r="J78" s="101"/>
      <c r="K78" s="101"/>
      <c r="L78" s="101"/>
      <c r="M78" s="101"/>
      <c r="N78" s="101"/>
      <c r="O78" s="101"/>
      <c r="P78" s="101"/>
      <c r="Q78" s="101"/>
      <c r="R78" s="124" t="s">
        <v>227</v>
      </c>
      <c r="S78" s="134" t="s">
        <v>228</v>
      </c>
      <c r="T78" s="127">
        <f>T79+T80+T81</f>
        <v>50000000</v>
      </c>
    </row>
    <row r="79" spans="1:20" ht="60" x14ac:dyDescent="0.25">
      <c r="A79" s="103" t="s">
        <v>229</v>
      </c>
      <c r="B79" s="101"/>
      <c r="C79" s="101"/>
      <c r="D79" s="101"/>
      <c r="E79" s="101"/>
      <c r="F79" s="104" t="s">
        <v>601</v>
      </c>
      <c r="G79" s="101"/>
      <c r="H79" s="104"/>
      <c r="I79" s="101"/>
      <c r="J79" s="101"/>
      <c r="K79" s="101"/>
      <c r="L79" s="101"/>
      <c r="M79" s="101"/>
      <c r="N79" s="101"/>
      <c r="O79" s="101"/>
      <c r="P79" s="101"/>
      <c r="Q79" s="101"/>
      <c r="R79" s="198" t="s">
        <v>232</v>
      </c>
      <c r="S79" s="135" t="s">
        <v>233</v>
      </c>
      <c r="T79" s="127">
        <f>'[1]PLAN D''ACTIONS STRATEGIQUES'!F80</f>
        <v>5000000</v>
      </c>
    </row>
    <row r="80" spans="1:20" ht="60" x14ac:dyDescent="0.25">
      <c r="A80" s="103" t="s">
        <v>234</v>
      </c>
      <c r="B80" s="101"/>
      <c r="C80" s="101"/>
      <c r="D80" s="101"/>
      <c r="E80" s="101"/>
      <c r="F80" s="104" t="s">
        <v>601</v>
      </c>
      <c r="G80" s="104"/>
      <c r="H80" s="104"/>
      <c r="I80" s="101"/>
      <c r="J80" s="101"/>
      <c r="K80" s="101"/>
      <c r="L80" s="101"/>
      <c r="M80" s="101"/>
      <c r="N80" s="101"/>
      <c r="O80" s="101"/>
      <c r="P80" s="101"/>
      <c r="Q80" s="101"/>
      <c r="R80" s="105" t="s">
        <v>232</v>
      </c>
      <c r="S80" s="102" t="s">
        <v>237</v>
      </c>
      <c r="T80" s="127">
        <f>'[1]PLAN D''ACTIONS STRATEGIQUES'!F81</f>
        <v>15000000</v>
      </c>
    </row>
    <row r="81" spans="1:20" ht="45" x14ac:dyDescent="0.25">
      <c r="A81" s="103" t="s">
        <v>238</v>
      </c>
      <c r="B81" s="101"/>
      <c r="C81" s="101"/>
      <c r="D81" s="101"/>
      <c r="E81" s="104"/>
      <c r="F81" s="104"/>
      <c r="G81" s="104"/>
      <c r="H81" s="104"/>
      <c r="I81" s="104" t="s">
        <v>601</v>
      </c>
      <c r="J81" s="101"/>
      <c r="K81" s="101"/>
      <c r="L81" s="101"/>
      <c r="M81" s="101"/>
      <c r="N81" s="101"/>
      <c r="O81" s="101"/>
      <c r="P81" s="101"/>
      <c r="Q81" s="101"/>
      <c r="R81" s="105" t="s">
        <v>232</v>
      </c>
      <c r="S81" s="102" t="s">
        <v>241</v>
      </c>
      <c r="T81" s="127">
        <f>'[1]PLAN D''ACTIONS STRATEGIQUES'!F82</f>
        <v>30000000</v>
      </c>
    </row>
    <row r="82" spans="1:20" x14ac:dyDescent="0.25">
      <c r="A82" s="335" t="s">
        <v>242</v>
      </c>
      <c r="B82" s="336"/>
      <c r="C82" s="336"/>
      <c r="D82" s="336"/>
      <c r="E82" s="336"/>
      <c r="F82" s="336"/>
      <c r="G82" s="336"/>
      <c r="H82" s="336"/>
      <c r="I82" s="336"/>
      <c r="J82" s="336"/>
      <c r="K82" s="336"/>
      <c r="L82" s="336"/>
      <c r="M82" s="336"/>
      <c r="N82" s="336"/>
      <c r="O82" s="336"/>
      <c r="P82" s="336"/>
      <c r="Q82" s="336"/>
      <c r="R82" s="336"/>
      <c r="S82" s="336"/>
      <c r="T82" s="337"/>
    </row>
    <row r="83" spans="1:20" x14ac:dyDescent="0.25">
      <c r="A83" s="335"/>
      <c r="B83" s="336"/>
      <c r="C83" s="336"/>
      <c r="D83" s="336"/>
      <c r="E83" s="336"/>
      <c r="F83" s="336"/>
      <c r="G83" s="336"/>
      <c r="H83" s="336"/>
      <c r="I83" s="336"/>
      <c r="J83" s="336"/>
      <c r="K83" s="336"/>
      <c r="L83" s="336"/>
      <c r="M83" s="336"/>
      <c r="N83" s="336"/>
      <c r="O83" s="336"/>
      <c r="P83" s="336"/>
      <c r="Q83" s="336"/>
      <c r="R83" s="336"/>
      <c r="S83" s="336"/>
      <c r="T83" s="337"/>
    </row>
    <row r="84" spans="1:20" ht="42.75" x14ac:dyDescent="0.25">
      <c r="A84" s="113" t="s">
        <v>243</v>
      </c>
      <c r="B84" s="100"/>
      <c r="C84" s="104" t="s">
        <v>601</v>
      </c>
      <c r="D84" s="104" t="s">
        <v>601</v>
      </c>
      <c r="E84" s="104" t="s">
        <v>601</v>
      </c>
      <c r="F84" s="104"/>
      <c r="G84" s="104"/>
      <c r="H84" s="100"/>
      <c r="I84" s="100"/>
      <c r="J84" s="100"/>
      <c r="K84" s="100"/>
      <c r="L84" s="100"/>
      <c r="M84" s="100"/>
      <c r="N84" s="100"/>
      <c r="O84" s="100"/>
      <c r="P84" s="100"/>
      <c r="Q84" s="100"/>
      <c r="R84" s="199" t="s">
        <v>246</v>
      </c>
      <c r="S84" s="136" t="s">
        <v>247</v>
      </c>
      <c r="T84" s="109">
        <f>T85+T86+T87+T88+T89</f>
        <v>20000000</v>
      </c>
    </row>
    <row r="85" spans="1:20" ht="45" x14ac:dyDescent="0.25">
      <c r="A85" s="103" t="s">
        <v>248</v>
      </c>
      <c r="B85" s="101"/>
      <c r="C85" s="104" t="s">
        <v>601</v>
      </c>
      <c r="D85" s="101"/>
      <c r="E85" s="101"/>
      <c r="F85" s="101"/>
      <c r="G85" s="101"/>
      <c r="H85" s="101"/>
      <c r="I85" s="101"/>
      <c r="J85" s="101"/>
      <c r="K85" s="101"/>
      <c r="L85" s="101"/>
      <c r="M85" s="101"/>
      <c r="N85" s="101"/>
      <c r="O85" s="101"/>
      <c r="P85" s="101"/>
      <c r="Q85" s="101"/>
      <c r="R85" s="105" t="s">
        <v>11</v>
      </c>
      <c r="S85" s="102" t="s">
        <v>692</v>
      </c>
      <c r="T85" s="115">
        <v>0</v>
      </c>
    </row>
    <row r="86" spans="1:20" ht="45" x14ac:dyDescent="0.25">
      <c r="A86" s="103" t="s">
        <v>252</v>
      </c>
      <c r="B86" s="101"/>
      <c r="C86" s="104"/>
      <c r="D86" s="104" t="s">
        <v>601</v>
      </c>
      <c r="E86" s="104"/>
      <c r="F86" s="101"/>
      <c r="G86" s="101"/>
      <c r="H86" s="101"/>
      <c r="I86" s="101"/>
      <c r="J86" s="101"/>
      <c r="K86" s="101"/>
      <c r="L86" s="101"/>
      <c r="M86" s="101"/>
      <c r="N86" s="101"/>
      <c r="O86" s="101"/>
      <c r="P86" s="101"/>
      <c r="Q86" s="101"/>
      <c r="R86" s="105" t="s">
        <v>255</v>
      </c>
      <c r="S86" s="112">
        <v>44867</v>
      </c>
      <c r="T86" s="115"/>
    </row>
    <row r="87" spans="1:20" ht="30" x14ac:dyDescent="0.25">
      <c r="A87" s="103" t="s">
        <v>256</v>
      </c>
      <c r="B87" s="101"/>
      <c r="C87" s="104"/>
      <c r="D87" s="104" t="s">
        <v>601</v>
      </c>
      <c r="E87" s="101"/>
      <c r="F87" s="101"/>
      <c r="G87" s="101"/>
      <c r="H87" s="101"/>
      <c r="I87" s="101"/>
      <c r="J87" s="101"/>
      <c r="K87" s="101"/>
      <c r="L87" s="101"/>
      <c r="M87" s="101"/>
      <c r="N87" s="101"/>
      <c r="O87" s="101"/>
      <c r="P87" s="101"/>
      <c r="Q87" s="101"/>
      <c r="R87" s="105" t="s">
        <v>259</v>
      </c>
      <c r="S87" s="112">
        <v>44867</v>
      </c>
      <c r="T87" s="115">
        <v>0</v>
      </c>
    </row>
    <row r="88" spans="1:20" ht="60" x14ac:dyDescent="0.25">
      <c r="A88" s="103" t="s">
        <v>260</v>
      </c>
      <c r="B88" s="101"/>
      <c r="C88" s="101"/>
      <c r="D88" s="104" t="s">
        <v>601</v>
      </c>
      <c r="E88" s="101"/>
      <c r="F88" s="101"/>
      <c r="G88" s="101"/>
      <c r="H88" s="101"/>
      <c r="I88" s="101"/>
      <c r="J88" s="101"/>
      <c r="K88" s="101"/>
      <c r="L88" s="101"/>
      <c r="M88" s="101"/>
      <c r="N88" s="101"/>
      <c r="O88" s="101"/>
      <c r="P88" s="101"/>
      <c r="Q88" s="101"/>
      <c r="R88" s="105" t="s">
        <v>11</v>
      </c>
      <c r="S88" s="112">
        <v>44875</v>
      </c>
      <c r="T88" s="137">
        <v>0</v>
      </c>
    </row>
    <row r="89" spans="1:20" ht="30" x14ac:dyDescent="0.25">
      <c r="A89" s="103" t="s">
        <v>645</v>
      </c>
      <c r="B89" s="101"/>
      <c r="C89" s="101"/>
      <c r="D89" s="104"/>
      <c r="E89" s="104" t="s">
        <v>601</v>
      </c>
      <c r="F89" s="101"/>
      <c r="G89" s="101"/>
      <c r="H89" s="101"/>
      <c r="I89" s="101"/>
      <c r="J89" s="101"/>
      <c r="K89" s="101"/>
      <c r="L89" s="101"/>
      <c r="M89" s="101"/>
      <c r="N89" s="101"/>
      <c r="O89" s="101"/>
      <c r="P89" s="101"/>
      <c r="Q89" s="101"/>
      <c r="R89" s="105" t="s">
        <v>11</v>
      </c>
      <c r="S89" s="102" t="s">
        <v>646</v>
      </c>
      <c r="T89" s="137">
        <f>+'[1]PLAN D''ACTIONS STRATEGIQUES'!F90</f>
        <v>20000000</v>
      </c>
    </row>
    <row r="90" spans="1:20" ht="18.75" x14ac:dyDescent="0.25">
      <c r="A90" s="347" t="s">
        <v>267</v>
      </c>
      <c r="B90" s="348"/>
      <c r="C90" s="348"/>
      <c r="D90" s="348"/>
      <c r="E90" s="348"/>
      <c r="F90" s="348"/>
      <c r="G90" s="348"/>
      <c r="H90" s="348"/>
      <c r="I90" s="348"/>
      <c r="J90" s="348"/>
      <c r="K90" s="348"/>
      <c r="L90" s="348"/>
      <c r="M90" s="348"/>
      <c r="N90" s="348"/>
      <c r="O90" s="348"/>
      <c r="P90" s="348"/>
      <c r="Q90" s="348"/>
      <c r="R90" s="348"/>
      <c r="S90" s="348"/>
      <c r="T90" s="138">
        <f>T8+T22+T32+T39+T45+T51+T57+T64+T71+T78+T84</f>
        <v>290500000</v>
      </c>
    </row>
    <row r="91" spans="1:20" x14ac:dyDescent="0.25">
      <c r="A91" s="332" t="s">
        <v>268</v>
      </c>
      <c r="B91" s="333"/>
      <c r="C91" s="333"/>
      <c r="D91" s="333"/>
      <c r="E91" s="333"/>
      <c r="F91" s="333"/>
      <c r="G91" s="333"/>
      <c r="H91" s="333"/>
      <c r="I91" s="333"/>
      <c r="J91" s="333"/>
      <c r="K91" s="333"/>
      <c r="L91" s="333"/>
      <c r="M91" s="333"/>
      <c r="N91" s="333"/>
      <c r="O91" s="333"/>
      <c r="P91" s="333"/>
      <c r="Q91" s="333"/>
      <c r="R91" s="333"/>
      <c r="S91" s="333"/>
      <c r="T91" s="334"/>
    </row>
    <row r="92" spans="1:20" x14ac:dyDescent="0.25">
      <c r="A92" s="332"/>
      <c r="B92" s="333"/>
      <c r="C92" s="333"/>
      <c r="D92" s="333"/>
      <c r="E92" s="333"/>
      <c r="F92" s="333"/>
      <c r="G92" s="333"/>
      <c r="H92" s="333"/>
      <c r="I92" s="333"/>
      <c r="J92" s="333"/>
      <c r="K92" s="333"/>
      <c r="L92" s="333"/>
      <c r="M92" s="333"/>
      <c r="N92" s="333"/>
      <c r="O92" s="333"/>
      <c r="P92" s="333"/>
      <c r="Q92" s="333"/>
      <c r="R92" s="333"/>
      <c r="S92" s="333"/>
      <c r="T92" s="334"/>
    </row>
    <row r="93" spans="1:20" x14ac:dyDescent="0.25">
      <c r="A93" s="335" t="s">
        <v>269</v>
      </c>
      <c r="B93" s="336"/>
      <c r="C93" s="336"/>
      <c r="D93" s="336"/>
      <c r="E93" s="336"/>
      <c r="F93" s="336"/>
      <c r="G93" s="336"/>
      <c r="H93" s="336"/>
      <c r="I93" s="336"/>
      <c r="J93" s="336"/>
      <c r="K93" s="336"/>
      <c r="L93" s="336"/>
      <c r="M93" s="336"/>
      <c r="N93" s="336"/>
      <c r="O93" s="336"/>
      <c r="P93" s="336"/>
      <c r="Q93" s="336"/>
      <c r="R93" s="336"/>
      <c r="S93" s="336"/>
      <c r="T93" s="337"/>
    </row>
    <row r="94" spans="1:20" x14ac:dyDescent="0.25">
      <c r="A94" s="335"/>
      <c r="B94" s="336"/>
      <c r="C94" s="336"/>
      <c r="D94" s="336"/>
      <c r="E94" s="336"/>
      <c r="F94" s="336"/>
      <c r="G94" s="336"/>
      <c r="H94" s="336"/>
      <c r="I94" s="336"/>
      <c r="J94" s="336"/>
      <c r="K94" s="336"/>
      <c r="L94" s="336"/>
      <c r="M94" s="336"/>
      <c r="N94" s="336"/>
      <c r="O94" s="336"/>
      <c r="P94" s="336"/>
      <c r="Q94" s="336"/>
      <c r="R94" s="336"/>
      <c r="S94" s="336"/>
      <c r="T94" s="337"/>
    </row>
    <row r="95" spans="1:20" ht="100.5" thickBot="1" x14ac:dyDescent="0.3">
      <c r="A95" s="113" t="s">
        <v>270</v>
      </c>
      <c r="B95" s="100"/>
      <c r="C95" s="108"/>
      <c r="D95" s="124"/>
      <c r="F95" s="99" t="s">
        <v>601</v>
      </c>
      <c r="G95" s="100"/>
      <c r="H95" s="100"/>
      <c r="I95" s="100"/>
      <c r="J95" s="100"/>
      <c r="K95" s="100"/>
      <c r="L95" s="100"/>
      <c r="M95" s="100"/>
      <c r="N95" s="100"/>
      <c r="O95" s="100"/>
      <c r="P95" s="100"/>
      <c r="Q95" s="100"/>
      <c r="R95" s="139" t="s">
        <v>273</v>
      </c>
      <c r="S95" s="140">
        <v>45016</v>
      </c>
      <c r="T95" s="109">
        <f>SUM(T96:T98)</f>
        <v>1500000</v>
      </c>
    </row>
    <row r="96" spans="1:20" ht="90.75" thickBot="1" x14ac:dyDescent="0.3">
      <c r="A96" s="141" t="s">
        <v>274</v>
      </c>
      <c r="B96" s="104"/>
      <c r="C96" s="104"/>
      <c r="E96" s="104"/>
      <c r="F96" s="104" t="s">
        <v>601</v>
      </c>
      <c r="G96" s="101"/>
      <c r="H96" s="101"/>
      <c r="I96" s="101"/>
      <c r="J96" s="101"/>
      <c r="K96" s="101"/>
      <c r="L96" s="101"/>
      <c r="M96" s="101"/>
      <c r="N96" s="101"/>
      <c r="O96" s="101"/>
      <c r="P96" s="101"/>
      <c r="Q96" s="101"/>
      <c r="R96" s="43" t="s">
        <v>277</v>
      </c>
      <c r="S96" s="125">
        <v>45016</v>
      </c>
      <c r="T96" s="109">
        <v>0</v>
      </c>
    </row>
    <row r="97" spans="1:20" ht="45" x14ac:dyDescent="0.25">
      <c r="A97" s="103" t="s">
        <v>647</v>
      </c>
      <c r="B97" s="101"/>
      <c r="C97" s="104"/>
      <c r="D97" s="104"/>
      <c r="E97" s="104"/>
      <c r="F97" s="104" t="s">
        <v>601</v>
      </c>
      <c r="G97" s="101"/>
      <c r="H97" s="101"/>
      <c r="I97" s="101"/>
      <c r="J97" s="101"/>
      <c r="K97" s="101"/>
      <c r="L97" s="101"/>
      <c r="M97" s="101"/>
      <c r="N97" s="101"/>
      <c r="O97" s="101"/>
      <c r="P97" s="101"/>
      <c r="Q97" s="101"/>
      <c r="R97" s="105" t="s">
        <v>648</v>
      </c>
      <c r="S97" s="125">
        <v>45016</v>
      </c>
      <c r="T97" s="115">
        <f>+'[1]PLAN D''ACTIONS STRATEGIQUES'!F98</f>
        <v>500000</v>
      </c>
    </row>
    <row r="98" spans="1:20" ht="75.75" thickBot="1" x14ac:dyDescent="0.3">
      <c r="A98" s="103" t="s">
        <v>283</v>
      </c>
      <c r="B98" s="101"/>
      <c r="C98" s="104"/>
      <c r="D98" s="104"/>
      <c r="E98" s="104"/>
      <c r="F98" s="104" t="s">
        <v>601</v>
      </c>
      <c r="G98" s="101"/>
      <c r="H98" s="101"/>
      <c r="I98" s="101"/>
      <c r="J98" s="101"/>
      <c r="K98" s="101"/>
      <c r="L98" s="101"/>
      <c r="M98" s="101"/>
      <c r="N98" s="101"/>
      <c r="O98" s="101"/>
      <c r="P98" s="101"/>
      <c r="Q98" s="101"/>
      <c r="R98" s="4" t="s">
        <v>286</v>
      </c>
      <c r="S98" s="125">
        <v>45016</v>
      </c>
      <c r="T98" s="115">
        <f>+'[1]PLAN D''ACTIONS STRATEGIQUES'!F99</f>
        <v>1000000</v>
      </c>
    </row>
    <row r="99" spans="1:20" ht="30.75" thickBot="1" x14ac:dyDescent="0.3">
      <c r="A99" s="141" t="s">
        <v>288</v>
      </c>
      <c r="B99" s="101"/>
      <c r="C99" s="104"/>
      <c r="D99" s="104"/>
      <c r="E99" s="104"/>
      <c r="F99" s="104" t="s">
        <v>601</v>
      </c>
      <c r="G99" s="101"/>
      <c r="H99" s="101"/>
      <c r="I99" s="101"/>
      <c r="J99" s="101"/>
      <c r="K99" s="101"/>
      <c r="L99" s="101"/>
      <c r="M99" s="101"/>
      <c r="N99" s="101"/>
      <c r="O99" s="101"/>
      <c r="P99" s="101"/>
      <c r="Q99" s="101"/>
      <c r="R99" s="43" t="s">
        <v>206</v>
      </c>
      <c r="S99" s="44">
        <v>45016</v>
      </c>
      <c r="T99" s="115"/>
    </row>
    <row r="100" spans="1:20" ht="86.25" thickBot="1" x14ac:dyDescent="0.3">
      <c r="A100" s="113" t="s">
        <v>291</v>
      </c>
      <c r="B100" s="100"/>
      <c r="C100" s="124"/>
      <c r="D100" s="124"/>
      <c r="E100" s="124"/>
      <c r="F100" s="100"/>
      <c r="G100" s="99" t="s">
        <v>601</v>
      </c>
      <c r="H100" s="99" t="s">
        <v>601</v>
      </c>
      <c r="I100" s="99" t="s">
        <v>601</v>
      </c>
      <c r="J100" s="100"/>
      <c r="K100" s="100"/>
      <c r="L100" s="100"/>
      <c r="M100" s="100"/>
      <c r="N100" s="100"/>
      <c r="O100" s="100"/>
      <c r="P100" s="100"/>
      <c r="Q100" s="100"/>
      <c r="R100" s="139" t="s">
        <v>294</v>
      </c>
      <c r="S100" s="100" t="s">
        <v>693</v>
      </c>
      <c r="T100" s="109">
        <f>SUM(T101:T103)</f>
        <v>1500000</v>
      </c>
    </row>
    <row r="101" spans="1:20" ht="60.75" thickBot="1" x14ac:dyDescent="0.3">
      <c r="A101" s="142" t="s">
        <v>296</v>
      </c>
      <c r="B101" s="101"/>
      <c r="C101" s="104"/>
      <c r="D101" s="104"/>
      <c r="E101" s="104"/>
      <c r="F101" s="101"/>
      <c r="G101" s="104" t="s">
        <v>601</v>
      </c>
      <c r="H101" s="104" t="s">
        <v>601</v>
      </c>
      <c r="I101" s="104" t="s">
        <v>601</v>
      </c>
      <c r="J101" s="101"/>
      <c r="K101" s="101"/>
      <c r="L101" s="101"/>
      <c r="M101" s="101"/>
      <c r="N101" s="101"/>
      <c r="O101" s="101"/>
      <c r="P101" s="101"/>
      <c r="Q101" s="101"/>
      <c r="R101" s="48" t="s">
        <v>298</v>
      </c>
      <c r="S101" s="102" t="s">
        <v>694</v>
      </c>
      <c r="T101" s="115">
        <v>0</v>
      </c>
    </row>
    <row r="102" spans="1:20" ht="90.75" thickBot="1" x14ac:dyDescent="0.3">
      <c r="A102" s="103" t="s">
        <v>649</v>
      </c>
      <c r="B102" s="101"/>
      <c r="C102" s="104"/>
      <c r="D102" s="104"/>
      <c r="E102" s="104"/>
      <c r="F102" s="101"/>
      <c r="G102" s="104" t="s">
        <v>601</v>
      </c>
      <c r="H102" s="104" t="s">
        <v>601</v>
      </c>
      <c r="I102" s="104" t="s">
        <v>601</v>
      </c>
      <c r="J102" s="101"/>
      <c r="K102" s="101"/>
      <c r="L102" s="101"/>
      <c r="M102" s="101"/>
      <c r="N102" s="101"/>
      <c r="O102" s="101"/>
      <c r="P102" s="101"/>
      <c r="Q102" s="101"/>
      <c r="R102" s="48" t="s">
        <v>650</v>
      </c>
      <c r="S102" s="102" t="s">
        <v>695</v>
      </c>
      <c r="T102" s="115">
        <f>+'[1]PLAN D''ACTIONS STRATEGIQUES'!F103</f>
        <v>500000</v>
      </c>
    </row>
    <row r="103" spans="1:20" ht="90.75" thickBot="1" x14ac:dyDescent="0.3">
      <c r="A103" s="103" t="s">
        <v>304</v>
      </c>
      <c r="B103" s="101"/>
      <c r="C103" s="104"/>
      <c r="D103" s="104"/>
      <c r="E103" s="104"/>
      <c r="F103" s="101"/>
      <c r="G103" s="104" t="s">
        <v>601</v>
      </c>
      <c r="H103" s="104" t="s">
        <v>601</v>
      </c>
      <c r="I103" s="104" t="s">
        <v>601</v>
      </c>
      <c r="J103" s="101"/>
      <c r="K103" s="101"/>
      <c r="L103" s="101"/>
      <c r="M103" s="101"/>
      <c r="N103" s="101"/>
      <c r="O103" s="101"/>
      <c r="P103" s="101"/>
      <c r="Q103" s="101"/>
      <c r="R103" s="48" t="s">
        <v>650</v>
      </c>
      <c r="S103" s="102" t="s">
        <v>320</v>
      </c>
      <c r="T103" s="115">
        <f>'[1]PLAN D''ACTIONS STRATEGIQUES'!F104</f>
        <v>1000000</v>
      </c>
    </row>
    <row r="104" spans="1:20" ht="30.75" thickBot="1" x14ac:dyDescent="0.3">
      <c r="A104" s="141" t="s">
        <v>308</v>
      </c>
      <c r="B104" s="101"/>
      <c r="C104" s="104"/>
      <c r="D104" s="104"/>
      <c r="E104" s="104"/>
      <c r="F104" s="101"/>
      <c r="G104" s="104" t="s">
        <v>601</v>
      </c>
      <c r="H104" s="104" t="s">
        <v>601</v>
      </c>
      <c r="I104" s="104" t="s">
        <v>601</v>
      </c>
      <c r="J104" s="101"/>
      <c r="K104" s="101"/>
      <c r="L104" s="101"/>
      <c r="M104" s="101"/>
      <c r="N104" s="101"/>
      <c r="O104" s="101"/>
      <c r="P104" s="101"/>
      <c r="Q104" s="101"/>
      <c r="R104" s="43" t="s">
        <v>206</v>
      </c>
      <c r="S104" s="4" t="s">
        <v>295</v>
      </c>
      <c r="T104" s="115"/>
    </row>
    <row r="105" spans="1:20" ht="72" thickBot="1" x14ac:dyDescent="0.3">
      <c r="A105" s="113" t="s">
        <v>309</v>
      </c>
      <c r="B105" s="100"/>
      <c r="C105" s="124"/>
      <c r="D105" s="124"/>
      <c r="E105" s="124"/>
      <c r="F105" s="100"/>
      <c r="G105" s="99" t="s">
        <v>601</v>
      </c>
      <c r="H105" s="99" t="s">
        <v>601</v>
      </c>
      <c r="I105" s="99" t="s">
        <v>601</v>
      </c>
      <c r="J105" s="100"/>
      <c r="K105" s="100"/>
      <c r="L105" s="100"/>
      <c r="M105" s="100"/>
      <c r="N105" s="100"/>
      <c r="O105" s="100"/>
      <c r="P105" s="100"/>
      <c r="Q105" s="100"/>
      <c r="R105" s="139" t="s">
        <v>312</v>
      </c>
      <c r="S105" s="100" t="s">
        <v>693</v>
      </c>
      <c r="T105" s="109">
        <f>T106+T107+T108</f>
        <v>1500000</v>
      </c>
    </row>
    <row r="106" spans="1:20" ht="45.75" thickBot="1" x14ac:dyDescent="0.3">
      <c r="A106" s="142" t="s">
        <v>314</v>
      </c>
      <c r="B106" s="101"/>
      <c r="C106" s="104"/>
      <c r="D106" s="104"/>
      <c r="E106" s="104"/>
      <c r="F106" s="101"/>
      <c r="G106" s="104" t="s">
        <v>601</v>
      </c>
      <c r="H106" s="104" t="s">
        <v>601</v>
      </c>
      <c r="I106" s="104" t="s">
        <v>601</v>
      </c>
      <c r="J106" s="101"/>
      <c r="K106" s="101"/>
      <c r="L106" s="101"/>
      <c r="M106" s="101"/>
      <c r="N106" s="101"/>
      <c r="O106" s="101"/>
      <c r="P106" s="101"/>
      <c r="Q106" s="101"/>
      <c r="R106" s="43" t="s">
        <v>316</v>
      </c>
      <c r="S106" s="4" t="s">
        <v>299</v>
      </c>
      <c r="T106" s="109">
        <v>0</v>
      </c>
    </row>
    <row r="107" spans="1:20" ht="45.75" thickBot="1" x14ac:dyDescent="0.3">
      <c r="A107" s="142" t="s">
        <v>317</v>
      </c>
      <c r="B107" s="101"/>
      <c r="C107" s="104"/>
      <c r="D107" s="104"/>
      <c r="E107" s="104"/>
      <c r="F107" s="101"/>
      <c r="G107" s="104" t="s">
        <v>601</v>
      </c>
      <c r="H107" s="104" t="s">
        <v>601</v>
      </c>
      <c r="I107" s="104" t="s">
        <v>601</v>
      </c>
      <c r="J107" s="101"/>
      <c r="K107" s="101"/>
      <c r="L107" s="101"/>
      <c r="M107" s="101"/>
      <c r="N107" s="101"/>
      <c r="O107" s="101"/>
      <c r="P107" s="101"/>
      <c r="Q107" s="101"/>
      <c r="R107" s="4" t="s">
        <v>319</v>
      </c>
      <c r="S107" s="102" t="s">
        <v>320</v>
      </c>
      <c r="T107" s="115">
        <f>'[1]PLAN D''ACTIONS STRATEGIQUES'!F108</f>
        <v>500000</v>
      </c>
    </row>
    <row r="108" spans="1:20" ht="75.75" thickBot="1" x14ac:dyDescent="0.3">
      <c r="A108" s="103" t="s">
        <v>321</v>
      </c>
      <c r="B108" s="101"/>
      <c r="C108" s="104"/>
      <c r="D108" s="104"/>
      <c r="E108" s="104"/>
      <c r="F108" s="101"/>
      <c r="G108" s="104" t="s">
        <v>601</v>
      </c>
      <c r="H108" s="104" t="s">
        <v>601</v>
      </c>
      <c r="I108" s="104" t="s">
        <v>601</v>
      </c>
      <c r="J108" s="101"/>
      <c r="K108" s="101"/>
      <c r="L108" s="101"/>
      <c r="M108" s="101"/>
      <c r="N108" s="101"/>
      <c r="O108" s="101"/>
      <c r="P108" s="101"/>
      <c r="Q108" s="101"/>
      <c r="R108" s="3" t="s">
        <v>323</v>
      </c>
      <c r="S108" s="102" t="s">
        <v>320</v>
      </c>
      <c r="T108" s="115">
        <f>'[1]PLAN D''ACTIONS STRATEGIQUES'!F109</f>
        <v>1000000</v>
      </c>
    </row>
    <row r="109" spans="1:20" ht="30.75" thickBot="1" x14ac:dyDescent="0.3">
      <c r="A109" s="143" t="s">
        <v>324</v>
      </c>
      <c r="B109" s="101"/>
      <c r="C109" s="104"/>
      <c r="D109" s="104"/>
      <c r="E109" s="104"/>
      <c r="F109" s="101"/>
      <c r="G109" s="101"/>
      <c r="H109" s="101"/>
      <c r="I109" s="101"/>
      <c r="J109" s="101"/>
      <c r="K109" s="101"/>
      <c r="L109" s="101"/>
      <c r="M109" s="101"/>
      <c r="N109" s="101"/>
      <c r="O109" s="101"/>
      <c r="P109" s="101"/>
      <c r="Q109" s="101"/>
      <c r="R109" s="55" t="s">
        <v>206</v>
      </c>
      <c r="S109" s="144" t="s">
        <v>295</v>
      </c>
      <c r="T109" s="115"/>
    </row>
    <row r="110" spans="1:20" ht="42.75" x14ac:dyDescent="0.25">
      <c r="A110" s="145" t="s">
        <v>651</v>
      </c>
      <c r="B110" s="101"/>
      <c r="C110" s="104"/>
      <c r="D110" s="104"/>
      <c r="E110" s="133" t="s">
        <v>601</v>
      </c>
      <c r="F110" s="133" t="s">
        <v>601</v>
      </c>
      <c r="G110" s="133" t="s">
        <v>601</v>
      </c>
      <c r="H110" s="101"/>
      <c r="I110" s="101"/>
      <c r="J110" s="101"/>
      <c r="K110" s="101"/>
      <c r="L110" s="101"/>
      <c r="M110" s="101"/>
      <c r="N110" s="101"/>
      <c r="O110" s="101"/>
      <c r="P110" s="101"/>
      <c r="Q110" s="101"/>
      <c r="R110" s="108" t="s">
        <v>206</v>
      </c>
      <c r="S110" s="136" t="s">
        <v>652</v>
      </c>
      <c r="T110" s="109">
        <f>T111+T112+T113+T114+T115+T116</f>
        <v>60000000</v>
      </c>
    </row>
    <row r="111" spans="1:20" ht="60.75" thickBot="1" x14ac:dyDescent="0.3">
      <c r="A111" s="103" t="s">
        <v>653</v>
      </c>
      <c r="B111" s="101"/>
      <c r="C111" s="104"/>
      <c r="D111" s="104"/>
      <c r="E111" s="104" t="s">
        <v>601</v>
      </c>
      <c r="F111" s="101"/>
      <c r="G111" s="101"/>
      <c r="H111" s="101"/>
      <c r="I111" s="101"/>
      <c r="J111" s="101"/>
      <c r="K111" s="101"/>
      <c r="L111" s="101"/>
      <c r="M111" s="101"/>
      <c r="N111" s="101"/>
      <c r="O111" s="101"/>
      <c r="P111" s="101"/>
      <c r="Q111" s="101"/>
      <c r="R111" s="4" t="s">
        <v>332</v>
      </c>
      <c r="S111" s="102" t="s">
        <v>333</v>
      </c>
      <c r="T111" s="115">
        <f>+'[1]PLAN D''ACTIONS STRATEGIQUES'!F113</f>
        <v>0</v>
      </c>
    </row>
    <row r="112" spans="1:20" ht="60" x14ac:dyDescent="0.25">
      <c r="A112" s="103" t="s">
        <v>654</v>
      </c>
      <c r="B112" s="101"/>
      <c r="C112" s="104"/>
      <c r="D112" s="104"/>
      <c r="E112" s="104" t="s">
        <v>601</v>
      </c>
      <c r="F112" s="101"/>
      <c r="G112" s="101"/>
      <c r="H112" s="101"/>
      <c r="I112" s="101"/>
      <c r="J112" s="101"/>
      <c r="K112" s="101"/>
      <c r="L112" s="101"/>
      <c r="M112" s="101"/>
      <c r="N112" s="101"/>
      <c r="O112" s="101"/>
      <c r="P112" s="101"/>
      <c r="Q112" s="101"/>
      <c r="R112" s="105" t="s">
        <v>50</v>
      </c>
      <c r="S112" s="102" t="s">
        <v>337</v>
      </c>
      <c r="T112" s="115">
        <f>+'[1]PLAN D''ACTIONS STRATEGIQUES'!F114</f>
        <v>0</v>
      </c>
    </row>
    <row r="113" spans="1:20" ht="60" x14ac:dyDescent="0.25">
      <c r="A113" s="128" t="s">
        <v>655</v>
      </c>
      <c r="B113" s="101"/>
      <c r="C113" s="104"/>
      <c r="D113" s="104"/>
      <c r="E113" s="104"/>
      <c r="F113" s="104" t="s">
        <v>601</v>
      </c>
      <c r="G113" s="101"/>
      <c r="H113" s="101"/>
      <c r="I113" s="101"/>
      <c r="J113" s="101"/>
      <c r="K113" s="101"/>
      <c r="L113" s="101"/>
      <c r="M113" s="101"/>
      <c r="N113" s="101"/>
      <c r="O113" s="101"/>
      <c r="P113" s="101"/>
      <c r="Q113" s="101"/>
      <c r="R113" s="105" t="s">
        <v>206</v>
      </c>
      <c r="S113" s="125">
        <v>45016</v>
      </c>
      <c r="T113" s="115">
        <f>'[1]PLAN D''ACTIONS STRATEGIQUES'!F115</f>
        <v>60000000</v>
      </c>
    </row>
    <row r="114" spans="1:20" ht="60" x14ac:dyDescent="0.25">
      <c r="A114" s="103" t="s">
        <v>656</v>
      </c>
      <c r="B114" s="101"/>
      <c r="C114" s="104"/>
      <c r="D114" s="104"/>
      <c r="E114" s="104"/>
      <c r="F114" s="104"/>
      <c r="G114" s="104" t="s">
        <v>601</v>
      </c>
      <c r="H114" s="101"/>
      <c r="I114" s="101"/>
      <c r="J114" s="101"/>
      <c r="K114" s="101"/>
      <c r="L114" s="101"/>
      <c r="M114" s="101"/>
      <c r="N114" s="101"/>
      <c r="O114" s="101"/>
      <c r="P114" s="101"/>
      <c r="Q114" s="101"/>
      <c r="R114" s="105" t="s">
        <v>220</v>
      </c>
      <c r="S114" s="125">
        <v>45046</v>
      </c>
      <c r="T114" s="115">
        <f>+'[1]PLAN D''ACTIONS STRATEGIQUES'!F116</f>
        <v>0</v>
      </c>
    </row>
    <row r="115" spans="1:20" ht="75" x14ac:dyDescent="0.25">
      <c r="A115" s="103" t="s">
        <v>657</v>
      </c>
      <c r="B115" s="101"/>
      <c r="C115" s="104"/>
      <c r="D115" s="104"/>
      <c r="E115" s="104"/>
      <c r="F115" s="104"/>
      <c r="G115" s="104" t="s">
        <v>601</v>
      </c>
      <c r="H115" s="101"/>
      <c r="I115" s="101"/>
      <c r="J115" s="101"/>
      <c r="K115" s="101"/>
      <c r="L115" s="101"/>
      <c r="M115" s="101"/>
      <c r="N115" s="101"/>
      <c r="O115" s="101"/>
      <c r="P115" s="101"/>
      <c r="Q115" s="101"/>
      <c r="R115" s="105" t="s">
        <v>11</v>
      </c>
      <c r="S115" s="125">
        <v>45046</v>
      </c>
      <c r="T115" s="115">
        <f>+'[1]PLAN D''ACTIONS STRATEGIQUES'!F117</f>
        <v>0</v>
      </c>
    </row>
    <row r="116" spans="1:20" ht="60" x14ac:dyDescent="0.25">
      <c r="A116" s="103" t="s">
        <v>658</v>
      </c>
      <c r="B116" s="101"/>
      <c r="C116" s="104"/>
      <c r="D116" s="104"/>
      <c r="E116" s="104"/>
      <c r="F116" s="104"/>
      <c r="G116" s="104" t="s">
        <v>601</v>
      </c>
      <c r="H116" s="101"/>
      <c r="I116" s="101"/>
      <c r="J116" s="101"/>
      <c r="K116" s="101"/>
      <c r="L116" s="101"/>
      <c r="M116" s="101"/>
      <c r="N116" s="101"/>
      <c r="O116" s="101"/>
      <c r="P116" s="101"/>
      <c r="Q116" s="101"/>
      <c r="R116" s="105" t="s">
        <v>29</v>
      </c>
      <c r="S116" s="125">
        <v>45046</v>
      </c>
      <c r="T116" s="115">
        <f>+'[1]PLAN D''ACTIONS STRATEGIQUES'!F118</f>
        <v>0</v>
      </c>
    </row>
    <row r="117" spans="1:20" x14ac:dyDescent="0.25">
      <c r="A117" s="335" t="s">
        <v>346</v>
      </c>
      <c r="B117" s="336"/>
      <c r="C117" s="336"/>
      <c r="D117" s="336"/>
      <c r="E117" s="336"/>
      <c r="F117" s="336"/>
      <c r="G117" s="336"/>
      <c r="H117" s="336"/>
      <c r="I117" s="336"/>
      <c r="J117" s="336"/>
      <c r="K117" s="336"/>
      <c r="L117" s="336"/>
      <c r="M117" s="336"/>
      <c r="N117" s="336"/>
      <c r="O117" s="336"/>
      <c r="P117" s="336"/>
      <c r="Q117" s="336"/>
      <c r="R117" s="336"/>
      <c r="S117" s="336"/>
      <c r="T117" s="337"/>
    </row>
    <row r="118" spans="1:20" x14ac:dyDescent="0.25">
      <c r="A118" s="335"/>
      <c r="B118" s="336"/>
      <c r="C118" s="336"/>
      <c r="D118" s="336"/>
      <c r="E118" s="336"/>
      <c r="F118" s="336"/>
      <c r="G118" s="336"/>
      <c r="H118" s="336"/>
      <c r="I118" s="336"/>
      <c r="J118" s="336"/>
      <c r="K118" s="336"/>
      <c r="L118" s="336"/>
      <c r="M118" s="336"/>
      <c r="N118" s="336"/>
      <c r="O118" s="336"/>
      <c r="P118" s="336"/>
      <c r="Q118" s="336"/>
      <c r="R118" s="336"/>
      <c r="S118" s="336"/>
      <c r="T118" s="337"/>
    </row>
    <row r="119" spans="1:20" ht="45" x14ac:dyDescent="0.25">
      <c r="A119" s="146" t="s">
        <v>347</v>
      </c>
      <c r="B119" s="99" t="s">
        <v>601</v>
      </c>
      <c r="C119" s="99" t="s">
        <v>601</v>
      </c>
      <c r="D119" s="99" t="s">
        <v>601</v>
      </c>
      <c r="E119" s="99" t="s">
        <v>601</v>
      </c>
      <c r="F119" s="99" t="s">
        <v>601</v>
      </c>
      <c r="G119" s="99" t="s">
        <v>601</v>
      </c>
      <c r="H119" s="99" t="s">
        <v>601</v>
      </c>
      <c r="I119" s="99" t="s">
        <v>601</v>
      </c>
      <c r="J119" s="147"/>
      <c r="K119" s="147"/>
      <c r="L119" s="147"/>
      <c r="M119" s="147"/>
      <c r="N119" s="147"/>
      <c r="O119" s="147"/>
      <c r="P119" s="147"/>
      <c r="Q119" s="147"/>
      <c r="R119" s="104" t="s">
        <v>350</v>
      </c>
      <c r="S119" s="100" t="s">
        <v>351</v>
      </c>
      <c r="T119" s="109">
        <f>SUM(T120:T135)</f>
        <v>500000000</v>
      </c>
    </row>
    <row r="120" spans="1:20" ht="60" x14ac:dyDescent="0.25">
      <c r="A120" s="103" t="s">
        <v>352</v>
      </c>
      <c r="B120" s="148"/>
      <c r="C120" s="148"/>
      <c r="D120" s="148"/>
      <c r="E120" s="148"/>
      <c r="F120" s="148"/>
      <c r="G120" s="148"/>
      <c r="H120" s="148"/>
      <c r="I120" s="148"/>
      <c r="J120" s="101"/>
      <c r="K120" s="101"/>
      <c r="L120" s="101"/>
      <c r="M120" s="101"/>
      <c r="N120" s="101"/>
      <c r="O120" s="101"/>
      <c r="P120" s="101"/>
      <c r="Q120" s="101"/>
      <c r="R120" s="105" t="s">
        <v>214</v>
      </c>
      <c r="S120" s="105" t="s">
        <v>109</v>
      </c>
      <c r="T120" s="115">
        <v>0</v>
      </c>
    </row>
    <row r="121" spans="1:20" ht="60" x14ac:dyDescent="0.25">
      <c r="A121" s="103" t="s">
        <v>356</v>
      </c>
      <c r="B121" s="148"/>
      <c r="C121" s="148"/>
      <c r="D121" s="148"/>
      <c r="E121" s="148"/>
      <c r="F121" s="148"/>
      <c r="G121" s="148"/>
      <c r="H121" s="148"/>
      <c r="I121" s="148"/>
      <c r="J121" s="101"/>
      <c r="K121" s="101"/>
      <c r="L121" s="101"/>
      <c r="M121" s="101"/>
      <c r="N121" s="101"/>
      <c r="O121" s="101"/>
      <c r="P121" s="101"/>
      <c r="Q121" s="101"/>
      <c r="R121" s="105" t="s">
        <v>359</v>
      </c>
      <c r="S121" s="105" t="s">
        <v>109</v>
      </c>
      <c r="T121" s="115">
        <v>0</v>
      </c>
    </row>
    <row r="122" spans="1:20" ht="90" x14ac:dyDescent="0.25">
      <c r="A122" s="103" t="s">
        <v>360</v>
      </c>
      <c r="B122" s="148"/>
      <c r="C122" s="148"/>
      <c r="D122" s="148"/>
      <c r="E122" s="148"/>
      <c r="F122" s="148"/>
      <c r="G122" s="148"/>
      <c r="H122" s="148"/>
      <c r="I122" s="148"/>
      <c r="J122" s="101"/>
      <c r="K122" s="101"/>
      <c r="L122" s="101"/>
      <c r="M122" s="101"/>
      <c r="N122" s="101"/>
      <c r="O122" s="101"/>
      <c r="P122" s="101"/>
      <c r="Q122" s="101"/>
      <c r="R122" s="105" t="s">
        <v>11</v>
      </c>
      <c r="S122" s="105" t="s">
        <v>109</v>
      </c>
      <c r="T122" s="115">
        <v>0</v>
      </c>
    </row>
    <row r="123" spans="1:20" ht="60" x14ac:dyDescent="0.25">
      <c r="A123" s="103" t="s">
        <v>362</v>
      </c>
      <c r="B123" s="101"/>
      <c r="C123" s="104"/>
      <c r="D123" s="101"/>
      <c r="E123" s="104" t="s">
        <v>601</v>
      </c>
      <c r="F123" s="101"/>
      <c r="G123" s="101"/>
      <c r="H123" s="101"/>
      <c r="I123" s="101"/>
      <c r="J123" s="101"/>
      <c r="K123" s="101"/>
      <c r="L123" s="101"/>
      <c r="M123" s="101"/>
      <c r="N123" s="101"/>
      <c r="O123" s="101"/>
      <c r="P123" s="101"/>
      <c r="Q123" s="101"/>
      <c r="R123" s="105" t="s">
        <v>365</v>
      </c>
      <c r="S123" s="125">
        <v>44895</v>
      </c>
      <c r="T123" s="115">
        <v>0</v>
      </c>
    </row>
    <row r="124" spans="1:20" ht="60" x14ac:dyDescent="0.25">
      <c r="A124" s="103" t="s">
        <v>366</v>
      </c>
      <c r="B124" s="101"/>
      <c r="C124" s="104"/>
      <c r="D124" s="101"/>
      <c r="E124" s="104" t="s">
        <v>601</v>
      </c>
      <c r="F124" s="101"/>
      <c r="G124" s="101"/>
      <c r="H124" s="101"/>
      <c r="I124" s="101"/>
      <c r="J124" s="101"/>
      <c r="K124" s="101"/>
      <c r="L124" s="101"/>
      <c r="M124" s="101"/>
      <c r="N124" s="101"/>
      <c r="O124" s="101"/>
      <c r="P124" s="101"/>
      <c r="Q124" s="101"/>
      <c r="R124" s="105" t="s">
        <v>369</v>
      </c>
      <c r="S124" s="125">
        <v>44895</v>
      </c>
      <c r="T124" s="115">
        <v>100000000</v>
      </c>
    </row>
    <row r="125" spans="1:20" ht="30" x14ac:dyDescent="0.25">
      <c r="A125" s="103" t="s">
        <v>659</v>
      </c>
      <c r="B125" s="101"/>
      <c r="C125" s="104"/>
      <c r="D125" s="104"/>
      <c r="E125" s="104"/>
      <c r="F125" s="101"/>
      <c r="G125" s="104" t="s">
        <v>601</v>
      </c>
      <c r="H125" s="101"/>
      <c r="I125" s="101"/>
      <c r="J125" s="101"/>
      <c r="K125" s="101"/>
      <c r="L125" s="101"/>
      <c r="M125" s="101"/>
      <c r="N125" s="101"/>
      <c r="O125" s="101"/>
      <c r="P125" s="101"/>
      <c r="Q125" s="101"/>
      <c r="R125" s="105" t="s">
        <v>365</v>
      </c>
      <c r="S125" s="125">
        <v>45044</v>
      </c>
      <c r="T125" s="115">
        <v>0</v>
      </c>
    </row>
    <row r="126" spans="1:20" ht="45" x14ac:dyDescent="0.25">
      <c r="A126" s="103" t="s">
        <v>660</v>
      </c>
      <c r="B126" s="101"/>
      <c r="C126" s="101"/>
      <c r="D126" s="101"/>
      <c r="E126" s="104"/>
      <c r="F126" s="101"/>
      <c r="G126" s="104" t="s">
        <v>601</v>
      </c>
      <c r="H126" s="101"/>
      <c r="I126" s="101"/>
      <c r="J126" s="101"/>
      <c r="K126" s="101"/>
      <c r="L126" s="101"/>
      <c r="M126" s="101"/>
      <c r="N126" s="101"/>
      <c r="O126" s="101"/>
      <c r="P126" s="101"/>
      <c r="Q126" s="101"/>
      <c r="R126" s="105" t="s">
        <v>365</v>
      </c>
      <c r="S126" s="125">
        <v>45044</v>
      </c>
      <c r="T126" s="115">
        <v>0</v>
      </c>
    </row>
    <row r="127" spans="1:20" ht="45" x14ac:dyDescent="0.25">
      <c r="A127" s="103" t="s">
        <v>376</v>
      </c>
      <c r="B127" s="101"/>
      <c r="C127" s="101"/>
      <c r="D127" s="101"/>
      <c r="E127" s="104"/>
      <c r="F127" s="101"/>
      <c r="G127" s="104" t="s">
        <v>601</v>
      </c>
      <c r="H127" s="101"/>
      <c r="I127" s="101"/>
      <c r="J127" s="101"/>
      <c r="K127" s="101"/>
      <c r="L127" s="101"/>
      <c r="M127" s="101"/>
      <c r="N127" s="101"/>
      <c r="O127" s="101"/>
      <c r="P127" s="101"/>
      <c r="Q127" s="101"/>
      <c r="R127" s="105" t="s">
        <v>379</v>
      </c>
      <c r="S127" s="149" t="s">
        <v>380</v>
      </c>
      <c r="T127" s="115">
        <v>100000000</v>
      </c>
    </row>
    <row r="128" spans="1:20" ht="30" x14ac:dyDescent="0.25">
      <c r="A128" s="103" t="s">
        <v>381</v>
      </c>
      <c r="B128" s="101"/>
      <c r="C128" s="101"/>
      <c r="D128" s="101"/>
      <c r="E128" s="104"/>
      <c r="F128" s="101"/>
      <c r="G128" s="104" t="s">
        <v>601</v>
      </c>
      <c r="H128" s="101"/>
      <c r="I128" s="101"/>
      <c r="J128" s="101"/>
      <c r="K128" s="101"/>
      <c r="L128" s="101"/>
      <c r="M128" s="101"/>
      <c r="N128" s="101"/>
      <c r="O128" s="101"/>
      <c r="P128" s="101"/>
      <c r="Q128" s="101"/>
      <c r="R128" s="105" t="s">
        <v>365</v>
      </c>
      <c r="S128" s="149" t="s">
        <v>380</v>
      </c>
      <c r="T128" s="115">
        <v>0</v>
      </c>
    </row>
    <row r="129" spans="1:20" x14ac:dyDescent="0.25">
      <c r="A129" s="325" t="s">
        <v>384</v>
      </c>
      <c r="B129" s="330"/>
      <c r="C129" s="330"/>
      <c r="D129" s="330"/>
      <c r="E129" s="340"/>
      <c r="F129" s="330"/>
      <c r="G129" s="340" t="s">
        <v>601</v>
      </c>
      <c r="H129" s="330"/>
      <c r="I129" s="330"/>
      <c r="J129" s="330"/>
      <c r="K129" s="330"/>
      <c r="L129" s="330"/>
      <c r="M129" s="330"/>
      <c r="N129" s="330"/>
      <c r="O129" s="330"/>
      <c r="P129" s="330"/>
      <c r="Q129" s="330"/>
      <c r="R129" s="326" t="s">
        <v>365</v>
      </c>
      <c r="S129" s="349" t="s">
        <v>380</v>
      </c>
      <c r="T129" s="350">
        <v>0</v>
      </c>
    </row>
    <row r="130" spans="1:20" ht="15.75" thickBot="1" x14ac:dyDescent="0.3">
      <c r="A130" s="325"/>
      <c r="B130" s="331"/>
      <c r="C130" s="331"/>
      <c r="D130" s="331"/>
      <c r="E130" s="341"/>
      <c r="F130" s="331"/>
      <c r="G130" s="341"/>
      <c r="H130" s="331"/>
      <c r="I130" s="331"/>
      <c r="J130" s="331"/>
      <c r="K130" s="331"/>
      <c r="L130" s="331"/>
      <c r="M130" s="331"/>
      <c r="N130" s="331"/>
      <c r="O130" s="331"/>
      <c r="P130" s="331"/>
      <c r="Q130" s="331"/>
      <c r="R130" s="326"/>
      <c r="S130" s="349"/>
      <c r="T130" s="350"/>
    </row>
    <row r="131" spans="1:20" x14ac:dyDescent="0.25">
      <c r="A131" s="351" t="s">
        <v>388</v>
      </c>
      <c r="B131" s="330"/>
      <c r="C131" s="330"/>
      <c r="D131" s="330"/>
      <c r="E131" s="340"/>
      <c r="F131" s="340"/>
      <c r="G131" s="340" t="s">
        <v>601</v>
      </c>
      <c r="H131" s="340"/>
      <c r="I131" s="340"/>
      <c r="J131" s="340"/>
      <c r="K131" s="340"/>
      <c r="L131" s="340"/>
      <c r="M131" s="340"/>
      <c r="N131" s="340"/>
      <c r="O131" s="340"/>
      <c r="P131" s="340"/>
      <c r="Q131" s="340"/>
      <c r="R131" s="275" t="s">
        <v>391</v>
      </c>
      <c r="S131" s="326" t="s">
        <v>380</v>
      </c>
      <c r="T131" s="350">
        <v>300000000</v>
      </c>
    </row>
    <row r="132" spans="1:20" x14ac:dyDescent="0.25">
      <c r="A132" s="352"/>
      <c r="B132" s="354"/>
      <c r="C132" s="354"/>
      <c r="D132" s="354"/>
      <c r="E132" s="355"/>
      <c r="F132" s="355"/>
      <c r="G132" s="355"/>
      <c r="H132" s="355"/>
      <c r="I132" s="355"/>
      <c r="J132" s="355"/>
      <c r="K132" s="355"/>
      <c r="L132" s="355"/>
      <c r="M132" s="355"/>
      <c r="N132" s="355"/>
      <c r="O132" s="355"/>
      <c r="P132" s="355"/>
      <c r="Q132" s="355"/>
      <c r="R132" s="276"/>
      <c r="S132" s="326"/>
      <c r="T132" s="350"/>
    </row>
    <row r="133" spans="1:20" ht="26.25" customHeight="1" thickBot="1" x14ac:dyDescent="0.3">
      <c r="A133" s="353"/>
      <c r="B133" s="331"/>
      <c r="C133" s="331"/>
      <c r="D133" s="331"/>
      <c r="E133" s="341"/>
      <c r="F133" s="341"/>
      <c r="G133" s="341"/>
      <c r="H133" s="341"/>
      <c r="I133" s="341"/>
      <c r="J133" s="341"/>
      <c r="K133" s="341"/>
      <c r="L133" s="341"/>
      <c r="M133" s="341"/>
      <c r="N133" s="341"/>
      <c r="O133" s="341"/>
      <c r="P133" s="341"/>
      <c r="Q133" s="341"/>
      <c r="R133" s="277"/>
      <c r="S133" s="326"/>
      <c r="T133" s="350"/>
    </row>
    <row r="134" spans="1:20" x14ac:dyDescent="0.25">
      <c r="A134" s="356" t="s">
        <v>394</v>
      </c>
      <c r="B134" s="358"/>
      <c r="C134" s="330"/>
      <c r="D134" s="330"/>
      <c r="E134" s="340"/>
      <c r="F134" s="340"/>
      <c r="G134" s="340" t="s">
        <v>601</v>
      </c>
      <c r="H134" s="340"/>
      <c r="I134" s="340"/>
      <c r="J134" s="340"/>
      <c r="K134" s="340"/>
      <c r="L134" s="340"/>
      <c r="M134" s="340"/>
      <c r="N134" s="340"/>
      <c r="O134" s="340"/>
      <c r="P134" s="340"/>
      <c r="Q134" s="360"/>
      <c r="R134" s="275" t="s">
        <v>397</v>
      </c>
      <c r="S134" s="326" t="s">
        <v>380</v>
      </c>
      <c r="T134" s="350">
        <v>0</v>
      </c>
    </row>
    <row r="135" spans="1:20" ht="15.75" thickBot="1" x14ac:dyDescent="0.3">
      <c r="A135" s="357"/>
      <c r="B135" s="359"/>
      <c r="C135" s="331"/>
      <c r="D135" s="331"/>
      <c r="E135" s="341"/>
      <c r="F135" s="341"/>
      <c r="G135" s="341"/>
      <c r="H135" s="341"/>
      <c r="I135" s="341"/>
      <c r="J135" s="341"/>
      <c r="K135" s="341"/>
      <c r="L135" s="341"/>
      <c r="M135" s="341"/>
      <c r="N135" s="341"/>
      <c r="O135" s="341"/>
      <c r="P135" s="341"/>
      <c r="Q135" s="361"/>
      <c r="R135" s="277"/>
      <c r="S135" s="326"/>
      <c r="T135" s="350"/>
    </row>
    <row r="136" spans="1:20" ht="18.75" x14ac:dyDescent="0.25">
      <c r="A136" s="347" t="s">
        <v>398</v>
      </c>
      <c r="B136" s="348"/>
      <c r="C136" s="348"/>
      <c r="D136" s="348"/>
      <c r="E136" s="348"/>
      <c r="F136" s="348"/>
      <c r="G136" s="348"/>
      <c r="H136" s="348"/>
      <c r="I136" s="348"/>
      <c r="J136" s="348"/>
      <c r="K136" s="348"/>
      <c r="L136" s="348"/>
      <c r="M136" s="348"/>
      <c r="N136" s="348"/>
      <c r="O136" s="348"/>
      <c r="P136" s="348"/>
      <c r="Q136" s="348"/>
      <c r="R136" s="348"/>
      <c r="S136" s="348"/>
      <c r="T136" s="150">
        <f>T119+T105+T100+T95+T110</f>
        <v>564500000</v>
      </c>
    </row>
    <row r="137" spans="1:20" x14ac:dyDescent="0.25">
      <c r="A137" s="332" t="s">
        <v>399</v>
      </c>
      <c r="B137" s="333"/>
      <c r="C137" s="333"/>
      <c r="D137" s="333"/>
      <c r="E137" s="333"/>
      <c r="F137" s="333"/>
      <c r="G137" s="333"/>
      <c r="H137" s="333"/>
      <c r="I137" s="333"/>
      <c r="J137" s="333"/>
      <c r="K137" s="333"/>
      <c r="L137" s="333"/>
      <c r="M137" s="333"/>
      <c r="N137" s="333"/>
      <c r="O137" s="333"/>
      <c r="P137" s="333"/>
      <c r="Q137" s="333"/>
      <c r="R137" s="333"/>
      <c r="S137" s="333"/>
      <c r="T137" s="334"/>
    </row>
    <row r="138" spans="1:20" x14ac:dyDescent="0.25">
      <c r="A138" s="332"/>
      <c r="B138" s="333"/>
      <c r="C138" s="333"/>
      <c r="D138" s="333"/>
      <c r="E138" s="333"/>
      <c r="F138" s="333"/>
      <c r="G138" s="333"/>
      <c r="H138" s="333"/>
      <c r="I138" s="333"/>
      <c r="J138" s="333"/>
      <c r="K138" s="333"/>
      <c r="L138" s="333"/>
      <c r="M138" s="333"/>
      <c r="N138" s="333"/>
      <c r="O138" s="333"/>
      <c r="P138" s="333"/>
      <c r="Q138" s="333"/>
      <c r="R138" s="333"/>
      <c r="S138" s="333"/>
      <c r="T138" s="334"/>
    </row>
    <row r="139" spans="1:20" x14ac:dyDescent="0.25">
      <c r="A139" s="335" t="s">
        <v>400</v>
      </c>
      <c r="B139" s="336"/>
      <c r="C139" s="336"/>
      <c r="D139" s="336"/>
      <c r="E139" s="336"/>
      <c r="F139" s="336"/>
      <c r="G139" s="336"/>
      <c r="H139" s="336"/>
      <c r="I139" s="336"/>
      <c r="J139" s="336"/>
      <c r="K139" s="336"/>
      <c r="L139" s="336"/>
      <c r="M139" s="336"/>
      <c r="N139" s="336"/>
      <c r="O139" s="336"/>
      <c r="P139" s="336"/>
      <c r="Q139" s="336"/>
      <c r="R139" s="336"/>
      <c r="S139" s="336"/>
      <c r="T139" s="337"/>
    </row>
    <row r="140" spans="1:20" x14ac:dyDescent="0.25">
      <c r="A140" s="335"/>
      <c r="B140" s="336"/>
      <c r="C140" s="336"/>
      <c r="D140" s="336"/>
      <c r="E140" s="336"/>
      <c r="F140" s="336"/>
      <c r="G140" s="336"/>
      <c r="H140" s="336"/>
      <c r="I140" s="336"/>
      <c r="J140" s="336"/>
      <c r="K140" s="336"/>
      <c r="L140" s="336"/>
      <c r="M140" s="336"/>
      <c r="N140" s="336"/>
      <c r="O140" s="336"/>
      <c r="P140" s="336"/>
      <c r="Q140" s="336"/>
      <c r="R140" s="336"/>
      <c r="S140" s="336"/>
      <c r="T140" s="337"/>
    </row>
    <row r="141" spans="1:20" ht="57" x14ac:dyDescent="0.25">
      <c r="A141" s="113" t="s">
        <v>661</v>
      </c>
      <c r="B141" s="100"/>
      <c r="C141" s="100"/>
      <c r="D141" s="124"/>
      <c r="E141" s="124"/>
      <c r="F141" s="151" t="s">
        <v>601</v>
      </c>
      <c r="G141" s="151" t="s">
        <v>601</v>
      </c>
      <c r="H141" s="151" t="s">
        <v>601</v>
      </c>
      <c r="I141" s="151" t="s">
        <v>601</v>
      </c>
      <c r="J141" s="151" t="s">
        <v>601</v>
      </c>
      <c r="K141" s="151" t="s">
        <v>601</v>
      </c>
      <c r="L141" s="151" t="s">
        <v>601</v>
      </c>
      <c r="M141" s="151" t="s">
        <v>601</v>
      </c>
      <c r="N141" s="151" t="s">
        <v>601</v>
      </c>
      <c r="O141" s="151" t="s">
        <v>601</v>
      </c>
      <c r="P141" s="151" t="s">
        <v>601</v>
      </c>
      <c r="Q141" s="151" t="s">
        <v>601</v>
      </c>
      <c r="R141" s="104" t="s">
        <v>11</v>
      </c>
      <c r="S141" s="104" t="s">
        <v>662</v>
      </c>
      <c r="T141" s="109">
        <f>T142+T143+T144</f>
        <v>300000000</v>
      </c>
    </row>
    <row r="142" spans="1:20" ht="45.75" thickBot="1" x14ac:dyDescent="0.3">
      <c r="A142" s="103" t="s">
        <v>405</v>
      </c>
      <c r="B142" s="101"/>
      <c r="C142" s="101"/>
      <c r="D142" s="124"/>
      <c r="E142" s="124"/>
      <c r="F142" s="124" t="s">
        <v>601</v>
      </c>
      <c r="G142" s="124" t="s">
        <v>601</v>
      </c>
      <c r="H142" s="124" t="s">
        <v>601</v>
      </c>
      <c r="I142" s="124" t="s">
        <v>601</v>
      </c>
      <c r="J142" s="124" t="s">
        <v>601</v>
      </c>
      <c r="K142" s="124" t="s">
        <v>601</v>
      </c>
      <c r="L142" s="124" t="s">
        <v>601</v>
      </c>
      <c r="M142" s="124" t="s">
        <v>601</v>
      </c>
      <c r="N142" s="124" t="s">
        <v>601</v>
      </c>
      <c r="O142" s="124" t="s">
        <v>601</v>
      </c>
      <c r="P142" s="124" t="s">
        <v>601</v>
      </c>
      <c r="Q142" s="124" t="s">
        <v>601</v>
      </c>
      <c r="R142" s="43" t="s">
        <v>408</v>
      </c>
      <c r="S142" s="105" t="s">
        <v>409</v>
      </c>
      <c r="T142" s="137">
        <f>'[1]PLAN D''ACTIONS STRATEGIQUES'!F144</f>
        <v>0</v>
      </c>
    </row>
    <row r="143" spans="1:20" ht="60" x14ac:dyDescent="0.25">
      <c r="A143" s="103" t="s">
        <v>410</v>
      </c>
      <c r="B143" s="101"/>
      <c r="C143" s="101"/>
      <c r="D143" s="124"/>
      <c r="E143" s="124"/>
      <c r="F143" s="124" t="s">
        <v>601</v>
      </c>
      <c r="G143" s="124" t="s">
        <v>601</v>
      </c>
      <c r="H143" s="124" t="s">
        <v>601</v>
      </c>
      <c r="I143" s="124" t="s">
        <v>601</v>
      </c>
      <c r="J143" s="124" t="s">
        <v>601</v>
      </c>
      <c r="K143" s="124" t="s">
        <v>601</v>
      </c>
      <c r="L143" s="124" t="s">
        <v>601</v>
      </c>
      <c r="M143" s="124" t="s">
        <v>601</v>
      </c>
      <c r="N143" s="124" t="s">
        <v>601</v>
      </c>
      <c r="O143" s="124" t="s">
        <v>601</v>
      </c>
      <c r="P143" s="124" t="s">
        <v>601</v>
      </c>
      <c r="Q143" s="124" t="s">
        <v>601</v>
      </c>
      <c r="R143" s="105" t="s">
        <v>359</v>
      </c>
      <c r="S143" s="105" t="s">
        <v>409</v>
      </c>
      <c r="T143" s="115">
        <f>+'[1]PLAN D''ACTIONS STRATEGIQUES'!F145</f>
        <v>210000000</v>
      </c>
    </row>
    <row r="144" spans="1:20" ht="60" x14ac:dyDescent="0.25">
      <c r="A144" s="103" t="s">
        <v>413</v>
      </c>
      <c r="B144" s="101"/>
      <c r="C144" s="101"/>
      <c r="D144" s="124"/>
      <c r="E144" s="124"/>
      <c r="F144" s="124" t="s">
        <v>601</v>
      </c>
      <c r="G144" s="124" t="s">
        <v>601</v>
      </c>
      <c r="H144" s="124" t="s">
        <v>601</v>
      </c>
      <c r="I144" s="124" t="s">
        <v>601</v>
      </c>
      <c r="J144" s="124" t="s">
        <v>601</v>
      </c>
      <c r="K144" s="124" t="s">
        <v>601</v>
      </c>
      <c r="L144" s="124" t="s">
        <v>601</v>
      </c>
      <c r="M144" s="124" t="s">
        <v>601</v>
      </c>
      <c r="N144" s="124" t="s">
        <v>601</v>
      </c>
      <c r="O144" s="124" t="s">
        <v>601</v>
      </c>
      <c r="P144" s="124" t="s">
        <v>601</v>
      </c>
      <c r="Q144" s="124" t="s">
        <v>601</v>
      </c>
      <c r="R144" s="105" t="s">
        <v>359</v>
      </c>
      <c r="S144" s="105" t="s">
        <v>409</v>
      </c>
      <c r="T144" s="115">
        <f>'[1]PLAN D''ACTIONS STRATEGIQUES'!F146</f>
        <v>90000000</v>
      </c>
    </row>
    <row r="145" spans="1:20" x14ac:dyDescent="0.25">
      <c r="A145" s="335" t="s">
        <v>416</v>
      </c>
      <c r="B145" s="336"/>
      <c r="C145" s="336"/>
      <c r="D145" s="336"/>
      <c r="E145" s="336"/>
      <c r="F145" s="336"/>
      <c r="G145" s="336"/>
      <c r="H145" s="336"/>
      <c r="I145" s="336"/>
      <c r="J145" s="336"/>
      <c r="K145" s="336"/>
      <c r="L145" s="336"/>
      <c r="M145" s="336"/>
      <c r="N145" s="336"/>
      <c r="O145" s="336"/>
      <c r="P145" s="336"/>
      <c r="Q145" s="336"/>
      <c r="R145" s="336"/>
      <c r="S145" s="336"/>
      <c r="T145" s="337"/>
    </row>
    <row r="146" spans="1:20" x14ac:dyDescent="0.25">
      <c r="A146" s="335"/>
      <c r="B146" s="336"/>
      <c r="C146" s="336"/>
      <c r="D146" s="336"/>
      <c r="E146" s="336"/>
      <c r="F146" s="336"/>
      <c r="G146" s="336"/>
      <c r="H146" s="336"/>
      <c r="I146" s="336"/>
      <c r="J146" s="336"/>
      <c r="K146" s="336"/>
      <c r="L146" s="336"/>
      <c r="M146" s="336"/>
      <c r="N146" s="336"/>
      <c r="O146" s="336"/>
      <c r="P146" s="336"/>
      <c r="Q146" s="336"/>
      <c r="R146" s="336"/>
      <c r="S146" s="336"/>
      <c r="T146" s="337"/>
    </row>
    <row r="147" spans="1:20" ht="57.75" thickBot="1" x14ac:dyDescent="0.3">
      <c r="A147" s="113" t="s">
        <v>417</v>
      </c>
      <c r="B147" s="152" t="s">
        <v>601</v>
      </c>
      <c r="C147" s="152" t="s">
        <v>601</v>
      </c>
      <c r="D147" s="152" t="s">
        <v>601</v>
      </c>
      <c r="E147" s="152" t="s">
        <v>601</v>
      </c>
      <c r="F147" s="152" t="s">
        <v>601</v>
      </c>
      <c r="G147" s="152" t="s">
        <v>601</v>
      </c>
      <c r="H147" s="152" t="s">
        <v>601</v>
      </c>
      <c r="I147" s="152" t="s">
        <v>601</v>
      </c>
      <c r="J147" s="152" t="s">
        <v>601</v>
      </c>
      <c r="K147" s="152" t="s">
        <v>601</v>
      </c>
      <c r="L147" s="152" t="s">
        <v>601</v>
      </c>
      <c r="M147" s="152" t="s">
        <v>601</v>
      </c>
      <c r="N147" s="152" t="s">
        <v>601</v>
      </c>
      <c r="O147" s="152" t="s">
        <v>601</v>
      </c>
      <c r="P147" s="152" t="s">
        <v>601</v>
      </c>
      <c r="Q147" s="152" t="s">
        <v>601</v>
      </c>
      <c r="R147" s="153" t="s">
        <v>420</v>
      </c>
      <c r="S147" s="104" t="s">
        <v>421</v>
      </c>
      <c r="T147" s="109">
        <f>SUM(T148:T150)</f>
        <v>50000000</v>
      </c>
    </row>
    <row r="148" spans="1:20" ht="45" x14ac:dyDescent="0.25">
      <c r="A148" s="103" t="s">
        <v>663</v>
      </c>
      <c r="B148" s="124" t="s">
        <v>601</v>
      </c>
      <c r="C148" s="124" t="s">
        <v>601</v>
      </c>
      <c r="D148" s="124" t="s">
        <v>601</v>
      </c>
      <c r="E148" s="124" t="s">
        <v>601</v>
      </c>
      <c r="F148" s="124" t="s">
        <v>601</v>
      </c>
      <c r="G148" s="124" t="s">
        <v>601</v>
      </c>
      <c r="H148" s="124" t="s">
        <v>601</v>
      </c>
      <c r="I148" s="124" t="s">
        <v>601</v>
      </c>
      <c r="J148" s="124" t="s">
        <v>601</v>
      </c>
      <c r="K148" s="124" t="s">
        <v>601</v>
      </c>
      <c r="L148" s="124" t="s">
        <v>601</v>
      </c>
      <c r="M148" s="124" t="s">
        <v>601</v>
      </c>
      <c r="N148" s="124" t="s">
        <v>601</v>
      </c>
      <c r="O148" s="124" t="s">
        <v>601</v>
      </c>
      <c r="P148" s="124" t="s">
        <v>601</v>
      </c>
      <c r="Q148" s="124" t="s">
        <v>601</v>
      </c>
      <c r="R148" s="105" t="s">
        <v>359</v>
      </c>
      <c r="S148" s="154" t="s">
        <v>421</v>
      </c>
      <c r="T148" s="137">
        <v>0</v>
      </c>
    </row>
    <row r="149" spans="1:20" ht="45.75" thickBot="1" x14ac:dyDescent="0.3">
      <c r="A149" s="103" t="s">
        <v>664</v>
      </c>
      <c r="B149" s="124" t="s">
        <v>601</v>
      </c>
      <c r="C149" s="124" t="s">
        <v>601</v>
      </c>
      <c r="D149" s="124" t="s">
        <v>601</v>
      </c>
      <c r="E149" s="124" t="s">
        <v>601</v>
      </c>
      <c r="F149" s="124" t="s">
        <v>601</v>
      </c>
      <c r="G149" s="124" t="s">
        <v>601</v>
      </c>
      <c r="H149" s="124" t="s">
        <v>601</v>
      </c>
      <c r="I149" s="124" t="s">
        <v>601</v>
      </c>
      <c r="J149" s="124" t="s">
        <v>601</v>
      </c>
      <c r="K149" s="124" t="s">
        <v>601</v>
      </c>
      <c r="L149" s="124" t="s">
        <v>601</v>
      </c>
      <c r="M149" s="124" t="s">
        <v>601</v>
      </c>
      <c r="N149" s="124" t="s">
        <v>601</v>
      </c>
      <c r="O149" s="124" t="s">
        <v>601</v>
      </c>
      <c r="P149" s="124" t="s">
        <v>601</v>
      </c>
      <c r="Q149" s="124" t="s">
        <v>601</v>
      </c>
      <c r="R149" s="43" t="s">
        <v>429</v>
      </c>
      <c r="S149" s="154" t="s">
        <v>421</v>
      </c>
      <c r="T149" s="137">
        <v>0</v>
      </c>
    </row>
    <row r="150" spans="1:20" ht="45.75" thickBot="1" x14ac:dyDescent="0.3">
      <c r="A150" s="103" t="s">
        <v>430</v>
      </c>
      <c r="B150" s="124" t="s">
        <v>601</v>
      </c>
      <c r="C150" s="124" t="s">
        <v>601</v>
      </c>
      <c r="D150" s="124" t="s">
        <v>601</v>
      </c>
      <c r="E150" s="124" t="s">
        <v>601</v>
      </c>
      <c r="F150" s="124" t="s">
        <v>601</v>
      </c>
      <c r="G150" s="124" t="s">
        <v>601</v>
      </c>
      <c r="H150" s="124" t="s">
        <v>601</v>
      </c>
      <c r="I150" s="124" t="s">
        <v>601</v>
      </c>
      <c r="J150" s="124" t="s">
        <v>601</v>
      </c>
      <c r="K150" s="124" t="s">
        <v>601</v>
      </c>
      <c r="L150" s="124" t="s">
        <v>601</v>
      </c>
      <c r="M150" s="124" t="s">
        <v>601</v>
      </c>
      <c r="N150" s="124" t="s">
        <v>601</v>
      </c>
      <c r="O150" s="124" t="s">
        <v>601</v>
      </c>
      <c r="P150" s="124" t="s">
        <v>601</v>
      </c>
      <c r="Q150" s="124" t="s">
        <v>601</v>
      </c>
      <c r="R150" s="43" t="s">
        <v>429</v>
      </c>
      <c r="S150" s="154" t="s">
        <v>421</v>
      </c>
      <c r="T150" s="137">
        <f>+'[1]PLAN D''ACTIONS STRATEGIQUES'!F152</f>
        <v>50000000</v>
      </c>
    </row>
    <row r="151" spans="1:20" ht="85.5" x14ac:dyDescent="0.25">
      <c r="A151" s="113" t="s">
        <v>433</v>
      </c>
      <c r="B151" s="124"/>
      <c r="C151" s="124"/>
      <c r="D151" s="124"/>
      <c r="E151" s="124"/>
      <c r="F151" s="124"/>
      <c r="G151" s="124"/>
      <c r="H151" s="124"/>
      <c r="I151" s="99" t="s">
        <v>601</v>
      </c>
      <c r="J151" s="100"/>
      <c r="K151" s="100"/>
      <c r="L151" s="100"/>
      <c r="M151" s="100"/>
      <c r="N151" s="100"/>
      <c r="O151" s="100"/>
      <c r="P151" s="100"/>
      <c r="Q151" s="100"/>
      <c r="R151" s="104" t="s">
        <v>11</v>
      </c>
      <c r="S151" s="155">
        <v>45289</v>
      </c>
      <c r="T151" s="109">
        <f>SUM(T152:T154)</f>
        <v>70000000</v>
      </c>
    </row>
    <row r="152" spans="1:20" ht="75.75" thickBot="1" x14ac:dyDescent="0.3">
      <c r="A152" s="141" t="s">
        <v>437</v>
      </c>
      <c r="B152" s="124"/>
      <c r="C152" s="124"/>
      <c r="D152" s="101"/>
      <c r="E152" s="124" t="s">
        <v>601</v>
      </c>
      <c r="F152" s="124"/>
      <c r="G152" s="124"/>
      <c r="H152" s="101"/>
      <c r="I152" s="101"/>
      <c r="J152" s="101"/>
      <c r="K152" s="101"/>
      <c r="L152" s="101"/>
      <c r="M152" s="101"/>
      <c r="N152" s="101"/>
      <c r="O152" s="101"/>
      <c r="P152" s="101"/>
      <c r="Q152" s="101"/>
      <c r="R152" s="105" t="s">
        <v>359</v>
      </c>
      <c r="S152" s="155">
        <v>44925</v>
      </c>
      <c r="T152" s="137">
        <f>'[1]PLAN D''ACTIONS STRATEGIQUES'!F154</f>
        <v>0</v>
      </c>
    </row>
    <row r="153" spans="1:20" x14ac:dyDescent="0.25">
      <c r="A153" s="351" t="s">
        <v>440</v>
      </c>
      <c r="B153" s="362"/>
      <c r="C153" s="362"/>
      <c r="D153" s="362"/>
      <c r="E153" s="362"/>
      <c r="F153" s="362"/>
      <c r="G153" s="362"/>
      <c r="H153" s="363"/>
      <c r="I153" s="363" t="s">
        <v>601</v>
      </c>
      <c r="J153" s="362"/>
      <c r="K153" s="362"/>
      <c r="L153" s="362"/>
      <c r="M153" s="362"/>
      <c r="N153" s="362"/>
      <c r="O153" s="362"/>
      <c r="P153" s="362"/>
      <c r="Q153" s="362"/>
      <c r="R153" s="326" t="s">
        <v>11</v>
      </c>
      <c r="S153" s="367">
        <v>45289</v>
      </c>
      <c r="T153" s="364">
        <f>+'[1]PLAN D''ACTIONS STRATEGIQUES'!F155</f>
        <v>70000000</v>
      </c>
    </row>
    <row r="154" spans="1:20" ht="21" customHeight="1" thickBot="1" x14ac:dyDescent="0.3">
      <c r="A154" s="353"/>
      <c r="B154" s="362"/>
      <c r="C154" s="362"/>
      <c r="D154" s="362"/>
      <c r="E154" s="362"/>
      <c r="F154" s="362"/>
      <c r="G154" s="362"/>
      <c r="H154" s="363"/>
      <c r="I154" s="363"/>
      <c r="J154" s="362"/>
      <c r="K154" s="362"/>
      <c r="L154" s="362"/>
      <c r="M154" s="362"/>
      <c r="N154" s="362"/>
      <c r="O154" s="362"/>
      <c r="P154" s="362"/>
      <c r="Q154" s="362"/>
      <c r="R154" s="326"/>
      <c r="S154" s="368"/>
      <c r="T154" s="364"/>
    </row>
    <row r="155" spans="1:20" x14ac:dyDescent="0.25">
      <c r="A155" s="365" t="s">
        <v>444</v>
      </c>
      <c r="B155" s="363"/>
      <c r="C155" s="363"/>
      <c r="D155" s="363"/>
      <c r="E155" s="363"/>
      <c r="F155" s="363" t="s">
        <v>601</v>
      </c>
      <c r="G155" s="363" t="s">
        <v>601</v>
      </c>
      <c r="H155" s="363" t="s">
        <v>601</v>
      </c>
      <c r="I155" s="363" t="s">
        <v>601</v>
      </c>
      <c r="J155" s="363" t="s">
        <v>601</v>
      </c>
      <c r="K155" s="363" t="s">
        <v>601</v>
      </c>
      <c r="L155" s="363" t="s">
        <v>601</v>
      </c>
      <c r="M155" s="363" t="s">
        <v>601</v>
      </c>
      <c r="N155" s="363" t="s">
        <v>601</v>
      </c>
      <c r="O155" s="363" t="s">
        <v>601</v>
      </c>
      <c r="P155" s="363" t="s">
        <v>601</v>
      </c>
      <c r="Q155" s="363" t="s">
        <v>601</v>
      </c>
      <c r="R155" s="339" t="s">
        <v>11</v>
      </c>
      <c r="S155" s="379" t="s">
        <v>447</v>
      </c>
      <c r="T155" s="380">
        <f>SUM(T157:T160)</f>
        <v>850000000</v>
      </c>
    </row>
    <row r="156" spans="1:20" ht="15.75" thickBot="1" x14ac:dyDescent="0.3">
      <c r="A156" s="366"/>
      <c r="B156" s="363"/>
      <c r="C156" s="363"/>
      <c r="D156" s="363"/>
      <c r="E156" s="363"/>
      <c r="F156" s="363"/>
      <c r="G156" s="363"/>
      <c r="H156" s="363"/>
      <c r="I156" s="363"/>
      <c r="J156" s="363"/>
      <c r="K156" s="363"/>
      <c r="L156" s="363"/>
      <c r="M156" s="363"/>
      <c r="N156" s="363"/>
      <c r="O156" s="363"/>
      <c r="P156" s="363"/>
      <c r="Q156" s="363"/>
      <c r="R156" s="339"/>
      <c r="S156" s="379"/>
      <c r="T156" s="380"/>
    </row>
    <row r="157" spans="1:20" x14ac:dyDescent="0.25">
      <c r="A157" s="351" t="s">
        <v>448</v>
      </c>
      <c r="B157" s="101"/>
      <c r="C157" s="101"/>
      <c r="D157" s="101"/>
      <c r="E157" s="101"/>
      <c r="F157" s="101"/>
      <c r="G157" s="101"/>
      <c r="H157" s="101"/>
      <c r="I157" s="101"/>
      <c r="J157" s="101"/>
      <c r="K157" s="101"/>
      <c r="L157" s="101"/>
      <c r="M157" s="101"/>
      <c r="N157" s="101"/>
      <c r="O157" s="101"/>
      <c r="P157" s="101"/>
      <c r="Q157" s="101"/>
      <c r="R157" s="326" t="s">
        <v>11</v>
      </c>
      <c r="S157" s="345" t="s">
        <v>451</v>
      </c>
      <c r="T157" s="350">
        <f>+'[1]PLAN D''ACTIONS STRATEGIQUES'!F159</f>
        <v>0</v>
      </c>
    </row>
    <row r="158" spans="1:20" ht="15.75" thickBot="1" x14ac:dyDescent="0.3">
      <c r="A158" s="353"/>
      <c r="B158" s="101"/>
      <c r="C158" s="124"/>
      <c r="D158" s="101"/>
      <c r="E158" s="101"/>
      <c r="F158" s="101"/>
      <c r="G158" s="156" t="s">
        <v>601</v>
      </c>
      <c r="H158" s="101"/>
      <c r="I158" s="101"/>
      <c r="J158" s="101"/>
      <c r="K158" s="101"/>
      <c r="L158" s="101"/>
      <c r="M158" s="101"/>
      <c r="N158" s="101"/>
      <c r="O158" s="101"/>
      <c r="P158" s="101"/>
      <c r="Q158" s="101"/>
      <c r="R158" s="326"/>
      <c r="S158" s="346"/>
      <c r="T158" s="350"/>
    </row>
    <row r="159" spans="1:20" ht="45.75" thickBot="1" x14ac:dyDescent="0.3">
      <c r="A159" s="142" t="s">
        <v>452</v>
      </c>
      <c r="B159" s="101"/>
      <c r="C159" s="124"/>
      <c r="D159" s="101"/>
      <c r="E159" s="101"/>
      <c r="F159" s="101"/>
      <c r="G159" s="156" t="s">
        <v>601</v>
      </c>
      <c r="H159" s="101"/>
      <c r="I159" s="101"/>
      <c r="J159" s="101"/>
      <c r="K159" s="101"/>
      <c r="L159" s="101"/>
      <c r="M159" s="101"/>
      <c r="N159" s="101"/>
      <c r="O159" s="101"/>
      <c r="P159" s="101"/>
      <c r="Q159" s="101"/>
      <c r="R159" s="105" t="s">
        <v>11</v>
      </c>
      <c r="S159" s="102" t="s">
        <v>451</v>
      </c>
      <c r="T159" s="115">
        <f>+'[1]PLAN D''ACTIONS STRATEGIQUES'!F161</f>
        <v>300000000</v>
      </c>
    </row>
    <row r="160" spans="1:20" ht="105.75" thickBot="1" x14ac:dyDescent="0.3">
      <c r="A160" s="157" t="s">
        <v>455</v>
      </c>
      <c r="B160" s="101"/>
      <c r="C160" s="124"/>
      <c r="D160" s="124"/>
      <c r="E160" s="124"/>
      <c r="F160" s="120"/>
      <c r="G160" s="156" t="s">
        <v>601</v>
      </c>
      <c r="H160" s="156" t="s">
        <v>601</v>
      </c>
      <c r="I160" s="156" t="s">
        <v>601</v>
      </c>
      <c r="J160" s="156" t="s">
        <v>601</v>
      </c>
      <c r="K160" s="156" t="s">
        <v>601</v>
      </c>
      <c r="L160" s="156" t="s">
        <v>601</v>
      </c>
      <c r="M160" s="156" t="s">
        <v>601</v>
      </c>
      <c r="N160" s="156" t="s">
        <v>601</v>
      </c>
      <c r="O160" s="156" t="s">
        <v>601</v>
      </c>
      <c r="P160" s="156" t="s">
        <v>601</v>
      </c>
      <c r="Q160" s="156" t="s">
        <v>601</v>
      </c>
      <c r="R160" s="105" t="s">
        <v>11</v>
      </c>
      <c r="S160" s="102" t="s">
        <v>458</v>
      </c>
      <c r="T160" s="158">
        <f>+'[1]PLAN D''ACTIONS STRATEGIQUES'!F162</f>
        <v>550000000</v>
      </c>
    </row>
    <row r="161" spans="1:20" ht="72" thickBot="1" x14ac:dyDescent="0.3">
      <c r="A161" s="159" t="s">
        <v>459</v>
      </c>
      <c r="B161" s="101"/>
      <c r="C161" s="124"/>
      <c r="D161" s="124" t="s">
        <v>601</v>
      </c>
      <c r="E161" s="124" t="s">
        <v>601</v>
      </c>
      <c r="F161" s="124" t="s">
        <v>601</v>
      </c>
      <c r="G161" s="124" t="s">
        <v>601</v>
      </c>
      <c r="H161" s="124" t="s">
        <v>601</v>
      </c>
      <c r="I161" s="124" t="s">
        <v>601</v>
      </c>
      <c r="J161" s="124" t="s">
        <v>601</v>
      </c>
      <c r="K161" s="124" t="s">
        <v>601</v>
      </c>
      <c r="L161" s="124" t="s">
        <v>601</v>
      </c>
      <c r="M161" s="124" t="s">
        <v>601</v>
      </c>
      <c r="N161" s="124"/>
      <c r="O161" s="124"/>
      <c r="P161" s="124"/>
      <c r="Q161" s="124"/>
      <c r="R161" s="139" t="s">
        <v>462</v>
      </c>
      <c r="S161" s="139" t="s">
        <v>463</v>
      </c>
      <c r="T161" s="160">
        <f>T162+T163+T164</f>
        <v>500000000</v>
      </c>
    </row>
    <row r="162" spans="1:20" ht="45.75" thickBot="1" x14ac:dyDescent="0.3">
      <c r="A162" s="141" t="s">
        <v>464</v>
      </c>
      <c r="B162" s="101"/>
      <c r="C162" s="124"/>
      <c r="D162" s="124"/>
      <c r="E162" s="124"/>
      <c r="F162" s="124" t="s">
        <v>601</v>
      </c>
      <c r="G162" s="124"/>
      <c r="H162" s="124"/>
      <c r="I162" s="124"/>
      <c r="J162" s="124"/>
      <c r="K162" s="124"/>
      <c r="L162" s="124"/>
      <c r="M162" s="124"/>
      <c r="N162" s="124"/>
      <c r="O162" s="124"/>
      <c r="P162" s="124"/>
      <c r="Q162" s="124"/>
      <c r="R162" s="43" t="s">
        <v>467</v>
      </c>
      <c r="S162" s="43" t="s">
        <v>468</v>
      </c>
      <c r="T162" s="158"/>
    </row>
    <row r="163" spans="1:20" ht="30.75" thickBot="1" x14ac:dyDescent="0.3">
      <c r="A163" s="141" t="s">
        <v>469</v>
      </c>
      <c r="B163" s="161"/>
      <c r="C163" s="124"/>
      <c r="D163" s="124"/>
      <c r="E163" s="124"/>
      <c r="F163" s="120"/>
      <c r="G163" s="124"/>
      <c r="H163" s="124" t="s">
        <v>601</v>
      </c>
      <c r="I163" s="124" t="s">
        <v>601</v>
      </c>
      <c r="J163" s="124" t="s">
        <v>601</v>
      </c>
      <c r="K163" s="124" t="s">
        <v>601</v>
      </c>
      <c r="L163" s="124" t="s">
        <v>601</v>
      </c>
      <c r="M163" s="124" t="s">
        <v>601</v>
      </c>
      <c r="N163" s="124" t="s">
        <v>601</v>
      </c>
      <c r="O163" s="124" t="s">
        <v>601</v>
      </c>
      <c r="P163" s="124" t="s">
        <v>601</v>
      </c>
      <c r="Q163" s="124" t="s">
        <v>601</v>
      </c>
      <c r="R163" s="43" t="s">
        <v>472</v>
      </c>
      <c r="S163" s="43" t="s">
        <v>473</v>
      </c>
      <c r="T163" s="158">
        <v>500000000</v>
      </c>
    </row>
    <row r="164" spans="1:20" ht="60.75" thickBot="1" x14ac:dyDescent="0.3">
      <c r="A164" s="157" t="s">
        <v>474</v>
      </c>
      <c r="B164" s="161"/>
      <c r="C164" s="124"/>
      <c r="D164" s="124"/>
      <c r="E164" s="124"/>
      <c r="F164" s="120"/>
      <c r="G164" s="124"/>
      <c r="H164" s="124" t="s">
        <v>601</v>
      </c>
      <c r="I164" s="124" t="s">
        <v>601</v>
      </c>
      <c r="J164" s="124" t="s">
        <v>601</v>
      </c>
      <c r="K164" s="124" t="s">
        <v>601</v>
      </c>
      <c r="L164" s="124" t="s">
        <v>601</v>
      </c>
      <c r="M164" s="124" t="s">
        <v>601</v>
      </c>
      <c r="N164" s="124" t="s">
        <v>601</v>
      </c>
      <c r="O164" s="124" t="s">
        <v>601</v>
      </c>
      <c r="P164" s="124" t="s">
        <v>601</v>
      </c>
      <c r="Q164" s="124" t="s">
        <v>601</v>
      </c>
      <c r="R164" s="49" t="s">
        <v>11</v>
      </c>
      <c r="S164" s="69" t="s">
        <v>473</v>
      </c>
      <c r="T164" s="158"/>
    </row>
    <row r="165" spans="1:20" ht="18.75" x14ac:dyDescent="0.25">
      <c r="A165" s="347" t="s">
        <v>477</v>
      </c>
      <c r="B165" s="348"/>
      <c r="C165" s="348"/>
      <c r="D165" s="348"/>
      <c r="E165" s="348"/>
      <c r="F165" s="348"/>
      <c r="G165" s="348"/>
      <c r="H165" s="348"/>
      <c r="I165" s="348"/>
      <c r="J165" s="348"/>
      <c r="K165" s="348"/>
      <c r="L165" s="348"/>
      <c r="M165" s="348"/>
      <c r="N165" s="348"/>
      <c r="O165" s="348"/>
      <c r="P165" s="348"/>
      <c r="Q165" s="348"/>
      <c r="R165" s="348"/>
      <c r="S165" s="348"/>
      <c r="T165" s="162">
        <f>T141+T147+T151+T155+T161</f>
        <v>1770000000</v>
      </c>
    </row>
    <row r="166" spans="1:20" x14ac:dyDescent="0.25">
      <c r="A166" s="369" t="s">
        <v>478</v>
      </c>
      <c r="B166" s="370"/>
      <c r="C166" s="370"/>
      <c r="D166" s="370"/>
      <c r="E166" s="370"/>
      <c r="F166" s="370"/>
      <c r="G166" s="370"/>
      <c r="H166" s="370"/>
      <c r="I166" s="370"/>
      <c r="J166" s="370"/>
      <c r="K166" s="370"/>
      <c r="L166" s="370"/>
      <c r="M166" s="370"/>
      <c r="N166" s="370"/>
      <c r="O166" s="370"/>
      <c r="P166" s="370"/>
      <c r="Q166" s="370"/>
      <c r="R166" s="370"/>
      <c r="S166" s="370"/>
      <c r="T166" s="371"/>
    </row>
    <row r="167" spans="1:20" x14ac:dyDescent="0.25">
      <c r="A167" s="369"/>
      <c r="B167" s="370"/>
      <c r="C167" s="370"/>
      <c r="D167" s="370"/>
      <c r="E167" s="370"/>
      <c r="F167" s="370"/>
      <c r="G167" s="370"/>
      <c r="H167" s="370"/>
      <c r="I167" s="370"/>
      <c r="J167" s="370"/>
      <c r="K167" s="370"/>
      <c r="L167" s="370"/>
      <c r="M167" s="370"/>
      <c r="N167" s="370"/>
      <c r="O167" s="370"/>
      <c r="P167" s="370"/>
      <c r="Q167" s="370"/>
      <c r="R167" s="370"/>
      <c r="S167" s="370"/>
      <c r="T167" s="371"/>
    </row>
    <row r="168" spans="1:20" ht="18.75" x14ac:dyDescent="0.25">
      <c r="A168" s="335" t="s">
        <v>479</v>
      </c>
      <c r="B168" s="336"/>
      <c r="C168" s="336"/>
      <c r="D168" s="336"/>
      <c r="E168" s="336"/>
      <c r="F168" s="336"/>
      <c r="G168" s="336"/>
      <c r="H168" s="336"/>
      <c r="I168" s="336"/>
      <c r="J168" s="336"/>
      <c r="K168" s="336"/>
      <c r="L168" s="336"/>
      <c r="M168" s="336"/>
      <c r="N168" s="336"/>
      <c r="O168" s="336"/>
      <c r="P168" s="336"/>
      <c r="Q168" s="336"/>
      <c r="R168" s="336"/>
      <c r="S168" s="336"/>
      <c r="T168" s="337"/>
    </row>
    <row r="169" spans="1:20" ht="57.75" thickBot="1" x14ac:dyDescent="0.3">
      <c r="A169" s="113" t="s">
        <v>480</v>
      </c>
      <c r="B169" s="100"/>
      <c r="C169" s="100"/>
      <c r="D169" s="100"/>
      <c r="E169" s="100"/>
      <c r="F169" s="124" t="s">
        <v>601</v>
      </c>
      <c r="G169" s="124" t="s">
        <v>601</v>
      </c>
      <c r="H169" s="124" t="s">
        <v>601</v>
      </c>
      <c r="I169" s="124" t="s">
        <v>601</v>
      </c>
      <c r="J169" s="100"/>
      <c r="K169" s="100"/>
      <c r="L169" s="100"/>
      <c r="M169" s="100"/>
      <c r="N169" s="100"/>
      <c r="O169" s="100"/>
      <c r="P169" s="100"/>
      <c r="Q169" s="100"/>
      <c r="R169" s="139" t="s">
        <v>483</v>
      </c>
      <c r="S169" s="163" t="s">
        <v>484</v>
      </c>
      <c r="T169" s="109">
        <v>55000000</v>
      </c>
    </row>
    <row r="170" spans="1:20" ht="30.75" thickBot="1" x14ac:dyDescent="0.3">
      <c r="A170" s="141" t="s">
        <v>485</v>
      </c>
      <c r="B170" s="101"/>
      <c r="C170" s="101"/>
      <c r="D170" s="101"/>
      <c r="E170" s="101"/>
      <c r="F170" s="124" t="s">
        <v>601</v>
      </c>
      <c r="G170" s="124" t="s">
        <v>601</v>
      </c>
      <c r="H170" s="124" t="s">
        <v>601</v>
      </c>
      <c r="I170" s="124" t="s">
        <v>601</v>
      </c>
      <c r="J170" s="101"/>
      <c r="K170" s="101"/>
      <c r="L170" s="101"/>
      <c r="M170" s="101"/>
      <c r="N170" s="101"/>
      <c r="O170" s="101"/>
      <c r="P170" s="101"/>
      <c r="Q170" s="101"/>
      <c r="R170" s="105" t="s">
        <v>696</v>
      </c>
      <c r="S170" s="102" t="s">
        <v>665</v>
      </c>
      <c r="T170" s="137">
        <f>'[1]PLAN D''ACTIONS STRATEGIQUES'!F173</f>
        <v>0</v>
      </c>
    </row>
    <row r="171" spans="1:20" ht="30.75" thickBot="1" x14ac:dyDescent="0.3">
      <c r="A171" s="141" t="s">
        <v>489</v>
      </c>
      <c r="B171" s="101"/>
      <c r="C171" s="101"/>
      <c r="D171" s="101"/>
      <c r="E171" s="101"/>
      <c r="F171" s="124" t="s">
        <v>601</v>
      </c>
      <c r="G171" s="124" t="s">
        <v>601</v>
      </c>
      <c r="H171" s="124" t="s">
        <v>601</v>
      </c>
      <c r="I171" s="124" t="s">
        <v>601</v>
      </c>
      <c r="J171" s="101"/>
      <c r="K171" s="101"/>
      <c r="L171" s="101"/>
      <c r="M171" s="101"/>
      <c r="N171" s="101"/>
      <c r="O171" s="101"/>
      <c r="P171" s="101"/>
      <c r="Q171" s="101"/>
      <c r="R171" s="105" t="s">
        <v>472</v>
      </c>
      <c r="S171" s="164" t="s">
        <v>666</v>
      </c>
      <c r="T171" s="137"/>
    </row>
    <row r="172" spans="1:20" ht="48.75" thickBot="1" x14ac:dyDescent="0.3">
      <c r="A172" s="103" t="s">
        <v>494</v>
      </c>
      <c r="B172" s="101"/>
      <c r="C172" s="101"/>
      <c r="D172" s="101"/>
      <c r="E172" s="101"/>
      <c r="F172" s="101"/>
      <c r="G172" s="124"/>
      <c r="H172" s="124"/>
      <c r="I172" s="124" t="s">
        <v>601</v>
      </c>
      <c r="J172" s="101"/>
      <c r="K172" s="101"/>
      <c r="L172" s="101"/>
      <c r="M172" s="101"/>
      <c r="N172" s="101"/>
      <c r="O172" s="101"/>
      <c r="P172" s="101"/>
      <c r="Q172" s="101"/>
      <c r="R172" s="43" t="s">
        <v>492</v>
      </c>
      <c r="S172" s="164" t="s">
        <v>667</v>
      </c>
      <c r="T172" s="115">
        <f>'[1]PLAN D''ACTIONS STRATEGIQUES'!F174</f>
        <v>55000000</v>
      </c>
    </row>
    <row r="173" spans="1:20" ht="30.75" thickBot="1" x14ac:dyDescent="0.3">
      <c r="A173" s="165" t="s">
        <v>498</v>
      </c>
      <c r="B173" s="101"/>
      <c r="C173" s="101"/>
      <c r="D173" s="101"/>
      <c r="E173" s="101"/>
      <c r="F173" s="124" t="s">
        <v>601</v>
      </c>
      <c r="G173" s="124" t="s">
        <v>601</v>
      </c>
      <c r="H173" s="124" t="s">
        <v>601</v>
      </c>
      <c r="I173" s="124" t="s">
        <v>601</v>
      </c>
      <c r="J173" s="124" t="s">
        <v>601</v>
      </c>
      <c r="K173" s="124" t="s">
        <v>601</v>
      </c>
      <c r="L173" s="124" t="s">
        <v>601</v>
      </c>
      <c r="M173" s="124" t="s">
        <v>601</v>
      </c>
      <c r="N173" s="124" t="s">
        <v>601</v>
      </c>
      <c r="O173" s="124" t="s">
        <v>601</v>
      </c>
      <c r="P173" s="124" t="s">
        <v>601</v>
      </c>
      <c r="Q173" s="124" t="s">
        <v>601</v>
      </c>
      <c r="R173" s="124" t="s">
        <v>506</v>
      </c>
      <c r="S173" s="166" t="s">
        <v>668</v>
      </c>
      <c r="T173" s="109">
        <v>1500000000</v>
      </c>
    </row>
    <row r="174" spans="1:20" ht="30.75" thickBot="1" x14ac:dyDescent="0.3">
      <c r="A174" s="141" t="s">
        <v>503</v>
      </c>
      <c r="B174" s="101"/>
      <c r="C174" s="101"/>
      <c r="D174" s="101"/>
      <c r="E174" s="101"/>
      <c r="F174" s="124" t="s">
        <v>601</v>
      </c>
      <c r="G174" s="124" t="s">
        <v>601</v>
      </c>
      <c r="H174" s="124" t="s">
        <v>601</v>
      </c>
      <c r="I174" s="124" t="s">
        <v>601</v>
      </c>
      <c r="J174" s="124" t="s">
        <v>601</v>
      </c>
      <c r="K174" s="124" t="s">
        <v>601</v>
      </c>
      <c r="L174" s="124" t="s">
        <v>601</v>
      </c>
      <c r="M174" s="124" t="s">
        <v>601</v>
      </c>
      <c r="N174" s="124" t="s">
        <v>601</v>
      </c>
      <c r="O174" s="124" t="s">
        <v>601</v>
      </c>
      <c r="P174" s="124" t="s">
        <v>601</v>
      </c>
      <c r="Q174" s="124" t="s">
        <v>601</v>
      </c>
      <c r="R174" s="154" t="s">
        <v>506</v>
      </c>
      <c r="S174" s="167" t="s">
        <v>668</v>
      </c>
      <c r="T174" s="115"/>
    </row>
    <row r="175" spans="1:20" ht="30.75" thickBot="1" x14ac:dyDescent="0.3">
      <c r="A175" s="141" t="s">
        <v>508</v>
      </c>
      <c r="B175" s="101"/>
      <c r="C175" s="101"/>
      <c r="D175" s="101"/>
      <c r="E175" s="101"/>
      <c r="F175" s="124" t="s">
        <v>601</v>
      </c>
      <c r="G175" s="124" t="s">
        <v>601</v>
      </c>
      <c r="H175" s="124" t="s">
        <v>601</v>
      </c>
      <c r="I175" s="124" t="s">
        <v>601</v>
      </c>
      <c r="J175" s="124" t="s">
        <v>601</v>
      </c>
      <c r="K175" s="124" t="s">
        <v>601</v>
      </c>
      <c r="L175" s="124" t="s">
        <v>601</v>
      </c>
      <c r="M175" s="124" t="s">
        <v>601</v>
      </c>
      <c r="N175" s="124" t="s">
        <v>601</v>
      </c>
      <c r="O175" s="124" t="s">
        <v>601</v>
      </c>
      <c r="P175" s="124" t="s">
        <v>601</v>
      </c>
      <c r="Q175" s="124" t="s">
        <v>601</v>
      </c>
      <c r="R175" s="154" t="s">
        <v>506</v>
      </c>
      <c r="S175" s="167" t="s">
        <v>668</v>
      </c>
      <c r="T175" s="168">
        <v>750000000</v>
      </c>
    </row>
    <row r="176" spans="1:20" ht="60.75" thickBot="1" x14ac:dyDescent="0.3">
      <c r="A176" s="141" t="s">
        <v>511</v>
      </c>
      <c r="B176" s="101"/>
      <c r="C176" s="101"/>
      <c r="D176" s="101"/>
      <c r="E176" s="101"/>
      <c r="F176" s="124" t="s">
        <v>601</v>
      </c>
      <c r="G176" s="124" t="s">
        <v>601</v>
      </c>
      <c r="H176" s="124" t="s">
        <v>601</v>
      </c>
      <c r="I176" s="124" t="s">
        <v>601</v>
      </c>
      <c r="J176" s="124" t="s">
        <v>601</v>
      </c>
      <c r="K176" s="124" t="s">
        <v>601</v>
      </c>
      <c r="L176" s="124" t="s">
        <v>601</v>
      </c>
      <c r="M176" s="124" t="s">
        <v>601</v>
      </c>
      <c r="N176" s="124" t="s">
        <v>601</v>
      </c>
      <c r="O176" s="124" t="s">
        <v>601</v>
      </c>
      <c r="P176" s="124" t="s">
        <v>601</v>
      </c>
      <c r="Q176" s="124" t="s">
        <v>601</v>
      </c>
      <c r="R176" s="154" t="s">
        <v>506</v>
      </c>
      <c r="S176" s="167" t="s">
        <v>668</v>
      </c>
      <c r="T176" s="168">
        <v>750000000</v>
      </c>
    </row>
    <row r="177" spans="1:20" ht="43.5" thickBot="1" x14ac:dyDescent="0.3">
      <c r="A177" s="169" t="s">
        <v>515</v>
      </c>
      <c r="B177" s="101"/>
      <c r="C177" s="101"/>
      <c r="D177" s="101"/>
      <c r="E177" s="101"/>
      <c r="F177" s="124"/>
      <c r="G177" s="124" t="s">
        <v>601</v>
      </c>
      <c r="H177" s="124" t="s">
        <v>601</v>
      </c>
      <c r="I177" s="124" t="s">
        <v>601</v>
      </c>
      <c r="J177" s="124" t="s">
        <v>601</v>
      </c>
      <c r="K177" s="124" t="s">
        <v>601</v>
      </c>
      <c r="L177" s="124" t="s">
        <v>601</v>
      </c>
      <c r="M177" s="124" t="s">
        <v>601</v>
      </c>
      <c r="N177" s="124"/>
      <c r="O177" s="124"/>
      <c r="P177" s="124"/>
      <c r="Q177" s="124"/>
      <c r="R177" s="170" t="s">
        <v>518</v>
      </c>
      <c r="S177" s="171" t="s">
        <v>519</v>
      </c>
      <c r="T177" s="109">
        <v>1085000000</v>
      </c>
    </row>
    <row r="178" spans="1:20" ht="30.75" thickBot="1" x14ac:dyDescent="0.3">
      <c r="A178" s="172" t="s">
        <v>520</v>
      </c>
      <c r="B178" s="101"/>
      <c r="C178" s="101"/>
      <c r="D178" s="101"/>
      <c r="E178" s="101"/>
      <c r="F178" s="124"/>
      <c r="G178" s="124" t="s">
        <v>601</v>
      </c>
      <c r="H178" s="124" t="s">
        <v>601</v>
      </c>
      <c r="I178" s="124" t="s">
        <v>601</v>
      </c>
      <c r="J178" s="124"/>
      <c r="K178" s="124"/>
      <c r="L178" s="124"/>
      <c r="M178" s="124"/>
      <c r="N178" s="124"/>
      <c r="O178" s="124"/>
      <c r="P178" s="124"/>
      <c r="Q178" s="124"/>
      <c r="R178" s="82" t="s">
        <v>518</v>
      </c>
      <c r="S178" s="102" t="s">
        <v>669</v>
      </c>
      <c r="T178" s="115">
        <v>405000000</v>
      </c>
    </row>
    <row r="179" spans="1:20" ht="30.75" thickBot="1" x14ac:dyDescent="0.3">
      <c r="A179" s="173" t="s">
        <v>522</v>
      </c>
      <c r="B179" s="101"/>
      <c r="C179" s="101"/>
      <c r="D179" s="101"/>
      <c r="E179" s="101"/>
      <c r="F179" s="124"/>
      <c r="G179" s="124"/>
      <c r="H179" s="124"/>
      <c r="I179" s="124"/>
      <c r="J179" s="124" t="s">
        <v>601</v>
      </c>
      <c r="K179" s="124" t="s">
        <v>601</v>
      </c>
      <c r="L179" s="124"/>
      <c r="M179" s="124"/>
      <c r="N179" s="124"/>
      <c r="O179" s="124"/>
      <c r="P179" s="124"/>
      <c r="Q179" s="124"/>
      <c r="R179" s="82" t="s">
        <v>518</v>
      </c>
      <c r="S179" s="102" t="s">
        <v>670</v>
      </c>
      <c r="T179" s="115">
        <v>265000000</v>
      </c>
    </row>
    <row r="180" spans="1:20" ht="30.75" thickBot="1" x14ac:dyDescent="0.3">
      <c r="A180" s="173" t="s">
        <v>526</v>
      </c>
      <c r="B180" s="101"/>
      <c r="C180" s="101"/>
      <c r="D180" s="101"/>
      <c r="E180" s="101"/>
      <c r="F180" s="124"/>
      <c r="G180" s="124"/>
      <c r="H180" s="124"/>
      <c r="I180" s="124"/>
      <c r="J180" s="124"/>
      <c r="K180" s="124" t="s">
        <v>601</v>
      </c>
      <c r="L180" s="124" t="s">
        <v>601</v>
      </c>
      <c r="M180" s="124"/>
      <c r="N180" s="124"/>
      <c r="O180" s="124"/>
      <c r="P180" s="124"/>
      <c r="Q180" s="124"/>
      <c r="R180" s="82" t="s">
        <v>518</v>
      </c>
      <c r="S180" s="82" t="s">
        <v>529</v>
      </c>
      <c r="T180" s="115">
        <v>415000000</v>
      </c>
    </row>
    <row r="181" spans="1:20" ht="90.75" thickBot="1" x14ac:dyDescent="0.3">
      <c r="A181" s="174" t="s">
        <v>530</v>
      </c>
      <c r="B181" s="101"/>
      <c r="C181" s="101"/>
      <c r="D181" s="101"/>
      <c r="E181" s="101"/>
      <c r="F181" s="124"/>
      <c r="G181" s="124"/>
      <c r="H181" s="124"/>
      <c r="I181" s="124"/>
      <c r="J181" s="124" t="s">
        <v>601</v>
      </c>
      <c r="K181" s="124" t="s">
        <v>601</v>
      </c>
      <c r="L181" s="124"/>
      <c r="M181" s="124"/>
      <c r="N181" s="124"/>
      <c r="O181" s="124"/>
      <c r="P181" s="124"/>
      <c r="Q181" s="124"/>
      <c r="R181" s="153" t="s">
        <v>533</v>
      </c>
      <c r="S181" s="153" t="s">
        <v>534</v>
      </c>
      <c r="T181" s="109">
        <v>300000000</v>
      </c>
    </row>
    <row r="182" spans="1:20" ht="30.75" thickBot="1" x14ac:dyDescent="0.3">
      <c r="A182" s="141" t="s">
        <v>535</v>
      </c>
      <c r="B182" s="101"/>
      <c r="C182" s="101"/>
      <c r="D182" s="101"/>
      <c r="E182" s="101"/>
      <c r="F182" s="124" t="s">
        <v>601</v>
      </c>
      <c r="G182" s="124" t="s">
        <v>601</v>
      </c>
      <c r="H182" s="124" t="s">
        <v>601</v>
      </c>
      <c r="I182" s="124" t="s">
        <v>601</v>
      </c>
      <c r="J182" s="124"/>
      <c r="K182" s="124"/>
      <c r="L182" s="124"/>
      <c r="M182" s="124"/>
      <c r="N182" s="124"/>
      <c r="O182" s="124"/>
      <c r="P182" s="124"/>
      <c r="Q182" s="124"/>
      <c r="R182" s="43" t="s">
        <v>472</v>
      </c>
      <c r="S182" s="175" t="s">
        <v>671</v>
      </c>
      <c r="T182" s="115"/>
    </row>
    <row r="183" spans="1:20" ht="30.75" thickBot="1" x14ac:dyDescent="0.3">
      <c r="A183" s="141" t="s">
        <v>539</v>
      </c>
      <c r="B183" s="101"/>
      <c r="C183" s="101"/>
      <c r="D183" s="101"/>
      <c r="E183" s="101"/>
      <c r="F183" s="124" t="s">
        <v>601</v>
      </c>
      <c r="G183" s="124" t="s">
        <v>601</v>
      </c>
      <c r="H183" s="124" t="s">
        <v>601</v>
      </c>
      <c r="I183" s="124" t="s">
        <v>601</v>
      </c>
      <c r="J183" s="124"/>
      <c r="K183" s="124"/>
      <c r="L183" s="124"/>
      <c r="M183" s="124"/>
      <c r="N183" s="124"/>
      <c r="O183" s="124"/>
      <c r="P183" s="124"/>
      <c r="Q183" s="124"/>
      <c r="R183" s="43" t="s">
        <v>542</v>
      </c>
      <c r="S183" s="175" t="s">
        <v>671</v>
      </c>
      <c r="T183" s="115">
        <v>300000000</v>
      </c>
    </row>
    <row r="184" spans="1:20" ht="90" x14ac:dyDescent="0.25">
      <c r="A184" s="176" t="s">
        <v>672</v>
      </c>
      <c r="B184" s="101"/>
      <c r="C184" s="101"/>
      <c r="D184" s="101"/>
      <c r="E184" s="101"/>
      <c r="F184" s="124" t="s">
        <v>601</v>
      </c>
      <c r="G184" s="124" t="s">
        <v>601</v>
      </c>
      <c r="H184" s="124" t="s">
        <v>601</v>
      </c>
      <c r="I184" s="124" t="s">
        <v>601</v>
      </c>
      <c r="J184" s="101"/>
      <c r="K184" s="101"/>
      <c r="L184" s="101"/>
      <c r="M184" s="101"/>
      <c r="N184" s="101"/>
      <c r="O184" s="101"/>
      <c r="P184" s="101"/>
      <c r="Q184" s="101"/>
      <c r="R184" s="124" t="s">
        <v>673</v>
      </c>
      <c r="S184" s="171" t="s">
        <v>674</v>
      </c>
      <c r="T184" s="109">
        <f>T185+T186+T187</f>
        <v>700000000</v>
      </c>
    </row>
    <row r="185" spans="1:20" ht="30" x14ac:dyDescent="0.25">
      <c r="A185" s="103" t="s">
        <v>544</v>
      </c>
      <c r="B185" s="101"/>
      <c r="C185" s="101"/>
      <c r="D185" s="101"/>
      <c r="E185" s="101"/>
      <c r="F185" s="124" t="s">
        <v>601</v>
      </c>
      <c r="G185" s="124" t="s">
        <v>601</v>
      </c>
      <c r="H185" s="124" t="s">
        <v>601</v>
      </c>
      <c r="I185" s="124" t="s">
        <v>601</v>
      </c>
      <c r="J185" s="101"/>
      <c r="K185" s="101"/>
      <c r="L185" s="101"/>
      <c r="M185" s="101"/>
      <c r="N185" s="101"/>
      <c r="O185" s="101"/>
      <c r="P185" s="101"/>
      <c r="Q185" s="101"/>
      <c r="R185" s="105" t="s">
        <v>472</v>
      </c>
      <c r="S185" s="177" t="s">
        <v>674</v>
      </c>
      <c r="T185" s="115">
        <f>+'[1]PLAN D''ACTIONS STRATEGIQUES'!F187</f>
        <v>0</v>
      </c>
    </row>
    <row r="186" spans="1:20" ht="30" x14ac:dyDescent="0.25">
      <c r="A186" s="103" t="s">
        <v>675</v>
      </c>
      <c r="B186" s="101"/>
      <c r="C186" s="101"/>
      <c r="D186" s="101"/>
      <c r="E186" s="101"/>
      <c r="F186" s="124" t="s">
        <v>601</v>
      </c>
      <c r="G186" s="124" t="s">
        <v>601</v>
      </c>
      <c r="H186" s="124" t="s">
        <v>601</v>
      </c>
      <c r="I186" s="124" t="s">
        <v>601</v>
      </c>
      <c r="J186" s="101"/>
      <c r="K186" s="101"/>
      <c r="L186" s="101"/>
      <c r="M186" s="101"/>
      <c r="N186" s="101"/>
      <c r="O186" s="101"/>
      <c r="P186" s="101"/>
      <c r="Q186" s="101"/>
      <c r="R186" s="178" t="s">
        <v>676</v>
      </c>
      <c r="S186" s="177" t="s">
        <v>674</v>
      </c>
      <c r="T186" s="115">
        <f>+'[1]PLAN D''ACTIONS STRATEGIQUES'!F188</f>
        <v>700000000</v>
      </c>
    </row>
    <row r="187" spans="1:20" ht="30" x14ac:dyDescent="0.25">
      <c r="A187" s="103" t="s">
        <v>677</v>
      </c>
      <c r="B187" s="101"/>
      <c r="C187" s="101"/>
      <c r="D187" s="101"/>
      <c r="E187" s="101"/>
      <c r="F187" s="124" t="s">
        <v>601</v>
      </c>
      <c r="G187" s="124" t="s">
        <v>601</v>
      </c>
      <c r="H187" s="124" t="s">
        <v>601</v>
      </c>
      <c r="I187" s="124" t="s">
        <v>601</v>
      </c>
      <c r="J187" s="101"/>
      <c r="K187" s="101"/>
      <c r="L187" s="101"/>
      <c r="M187" s="101"/>
      <c r="N187" s="101"/>
      <c r="O187" s="101"/>
      <c r="P187" s="101"/>
      <c r="Q187" s="101"/>
      <c r="R187" s="105" t="s">
        <v>472</v>
      </c>
      <c r="S187" s="177" t="s">
        <v>674</v>
      </c>
      <c r="T187" s="115">
        <f>+'[1]PLAN D''ACTIONS STRATEGIQUES'!F189</f>
        <v>0</v>
      </c>
    </row>
    <row r="188" spans="1:20" x14ac:dyDescent="0.25">
      <c r="A188" s="335" t="s">
        <v>678</v>
      </c>
      <c r="B188" s="336"/>
      <c r="C188" s="336"/>
      <c r="D188" s="336"/>
      <c r="E188" s="336"/>
      <c r="F188" s="336"/>
      <c r="G188" s="336"/>
      <c r="H188" s="336"/>
      <c r="I188" s="336"/>
      <c r="J188" s="336"/>
      <c r="K188" s="336"/>
      <c r="L188" s="336"/>
      <c r="M188" s="336"/>
      <c r="N188" s="336"/>
      <c r="O188" s="336"/>
      <c r="P188" s="336"/>
      <c r="Q188" s="336"/>
      <c r="R188" s="336"/>
      <c r="S188" s="336"/>
      <c r="T188" s="337"/>
    </row>
    <row r="189" spans="1:20" x14ac:dyDescent="0.25">
      <c r="A189" s="335"/>
      <c r="B189" s="336"/>
      <c r="C189" s="336"/>
      <c r="D189" s="336"/>
      <c r="E189" s="336"/>
      <c r="F189" s="336"/>
      <c r="G189" s="336"/>
      <c r="H189" s="336"/>
      <c r="I189" s="336"/>
      <c r="J189" s="336"/>
      <c r="K189" s="336"/>
      <c r="L189" s="336"/>
      <c r="M189" s="336"/>
      <c r="N189" s="336"/>
      <c r="O189" s="336"/>
      <c r="P189" s="336"/>
      <c r="Q189" s="336"/>
      <c r="R189" s="336"/>
      <c r="S189" s="336"/>
      <c r="T189" s="337"/>
    </row>
    <row r="190" spans="1:20" ht="42.75" x14ac:dyDescent="0.25">
      <c r="A190" s="146" t="s">
        <v>679</v>
      </c>
      <c r="B190" s="147"/>
      <c r="C190" s="124" t="s">
        <v>601</v>
      </c>
      <c r="D190" s="124" t="s">
        <v>601</v>
      </c>
      <c r="E190" s="124" t="s">
        <v>601</v>
      </c>
      <c r="F190" s="124" t="s">
        <v>601</v>
      </c>
      <c r="G190" s="124" t="s">
        <v>601</v>
      </c>
      <c r="H190" s="124" t="s">
        <v>601</v>
      </c>
      <c r="I190" s="124" t="s">
        <v>601</v>
      </c>
      <c r="J190" s="124" t="s">
        <v>601</v>
      </c>
      <c r="K190" s="124" t="s">
        <v>601</v>
      </c>
      <c r="L190" s="124" t="s">
        <v>601</v>
      </c>
      <c r="M190" s="124" t="s">
        <v>601</v>
      </c>
      <c r="N190" s="124" t="s">
        <v>601</v>
      </c>
      <c r="O190" s="124" t="s">
        <v>601</v>
      </c>
      <c r="P190" s="124" t="s">
        <v>601</v>
      </c>
      <c r="Q190" s="124" t="s">
        <v>601</v>
      </c>
      <c r="R190" s="104" t="s">
        <v>680</v>
      </c>
      <c r="S190" s="147" t="s">
        <v>681</v>
      </c>
      <c r="T190" s="179">
        <f>T191+T192</f>
        <v>0</v>
      </c>
    </row>
    <row r="191" spans="1:20" ht="30.75" thickBot="1" x14ac:dyDescent="0.3">
      <c r="A191" s="141" t="s">
        <v>555</v>
      </c>
      <c r="B191" s="101"/>
      <c r="C191" s="124"/>
      <c r="D191" s="124"/>
      <c r="E191" s="124"/>
      <c r="F191" s="124"/>
      <c r="G191" s="124"/>
      <c r="H191" s="124"/>
      <c r="I191" s="124" t="s">
        <v>601</v>
      </c>
      <c r="J191" s="124"/>
      <c r="K191" s="124"/>
      <c r="L191" s="124"/>
      <c r="M191" s="124"/>
      <c r="N191" s="124"/>
      <c r="O191" s="124"/>
      <c r="P191" s="124"/>
      <c r="Q191" s="124"/>
      <c r="R191" s="87" t="s">
        <v>472</v>
      </c>
      <c r="S191" s="180" t="s">
        <v>682</v>
      </c>
      <c r="T191" s="181"/>
    </row>
    <row r="192" spans="1:20" ht="60.75" thickBot="1" x14ac:dyDescent="0.3">
      <c r="A192" s="141" t="s">
        <v>558</v>
      </c>
      <c r="B192" s="101"/>
      <c r="C192" s="124" t="s">
        <v>601</v>
      </c>
      <c r="D192" s="124" t="s">
        <v>601</v>
      </c>
      <c r="E192" s="124" t="s">
        <v>601</v>
      </c>
      <c r="F192" s="124" t="s">
        <v>601</v>
      </c>
      <c r="G192" s="124" t="s">
        <v>601</v>
      </c>
      <c r="H192" s="124" t="s">
        <v>601</v>
      </c>
      <c r="I192" s="124" t="s">
        <v>601</v>
      </c>
      <c r="J192" s="124" t="s">
        <v>601</v>
      </c>
      <c r="K192" s="124" t="s">
        <v>601</v>
      </c>
      <c r="L192" s="124" t="s">
        <v>601</v>
      </c>
      <c r="M192" s="124" t="s">
        <v>601</v>
      </c>
      <c r="N192" s="124" t="s">
        <v>601</v>
      </c>
      <c r="O192" s="124" t="s">
        <v>601</v>
      </c>
      <c r="P192" s="124" t="s">
        <v>601</v>
      </c>
      <c r="Q192" s="124" t="s">
        <v>601</v>
      </c>
      <c r="R192" s="105" t="s">
        <v>683</v>
      </c>
      <c r="S192" s="90" t="s">
        <v>562</v>
      </c>
      <c r="T192" s="181"/>
    </row>
    <row r="193" spans="1:20" ht="18.75" x14ac:dyDescent="0.25">
      <c r="A193" s="335" t="s">
        <v>563</v>
      </c>
      <c r="B193" s="336"/>
      <c r="C193" s="336"/>
      <c r="D193" s="336"/>
      <c r="E193" s="336"/>
      <c r="F193" s="336"/>
      <c r="G193" s="336"/>
      <c r="H193" s="336"/>
      <c r="I193" s="336"/>
      <c r="J193" s="336"/>
      <c r="K193" s="336"/>
      <c r="L193" s="336"/>
      <c r="M193" s="336"/>
      <c r="N193" s="336"/>
      <c r="O193" s="336"/>
      <c r="P193" s="336"/>
      <c r="Q193" s="336"/>
      <c r="R193" s="336"/>
      <c r="S193" s="336"/>
      <c r="T193" s="337"/>
    </row>
    <row r="194" spans="1:20" ht="33" x14ac:dyDescent="0.25">
      <c r="A194" s="113" t="s">
        <v>564</v>
      </c>
      <c r="B194" s="124" t="s">
        <v>601</v>
      </c>
      <c r="C194" s="124" t="s">
        <v>601</v>
      </c>
      <c r="D194" s="124" t="s">
        <v>601</v>
      </c>
      <c r="E194" s="124" t="s">
        <v>601</v>
      </c>
      <c r="F194" s="124" t="s">
        <v>601</v>
      </c>
      <c r="G194" s="124" t="s">
        <v>601</v>
      </c>
      <c r="H194" s="124" t="s">
        <v>601</v>
      </c>
      <c r="I194" s="124" t="s">
        <v>601</v>
      </c>
      <c r="J194" s="124" t="s">
        <v>601</v>
      </c>
      <c r="K194" s="124" t="s">
        <v>601</v>
      </c>
      <c r="L194" s="124" t="s">
        <v>601</v>
      </c>
      <c r="M194" s="124" t="s">
        <v>601</v>
      </c>
      <c r="N194" s="124" t="s">
        <v>601</v>
      </c>
      <c r="O194" s="124" t="s">
        <v>601</v>
      </c>
      <c r="P194" s="100"/>
      <c r="Q194" s="100"/>
      <c r="R194" s="182" t="s">
        <v>472</v>
      </c>
      <c r="S194" s="105" t="s">
        <v>697</v>
      </c>
      <c r="T194" s="109">
        <v>150000000</v>
      </c>
    </row>
    <row r="195" spans="1:20" ht="33" x14ac:dyDescent="0.25">
      <c r="A195" s="103" t="s">
        <v>568</v>
      </c>
      <c r="B195" s="124" t="s">
        <v>601</v>
      </c>
      <c r="C195" s="124" t="s">
        <v>601</v>
      </c>
      <c r="D195" s="124" t="s">
        <v>601</v>
      </c>
      <c r="E195" s="124" t="s">
        <v>601</v>
      </c>
      <c r="F195" s="124" t="s">
        <v>601</v>
      </c>
      <c r="G195" s="124" t="s">
        <v>601</v>
      </c>
      <c r="H195" s="124" t="s">
        <v>601</v>
      </c>
      <c r="I195" s="124" t="s">
        <v>601</v>
      </c>
      <c r="J195" s="124" t="s">
        <v>601</v>
      </c>
      <c r="K195" s="124" t="s">
        <v>601</v>
      </c>
      <c r="L195" s="124" t="s">
        <v>601</v>
      </c>
      <c r="M195" s="124" t="s">
        <v>601</v>
      </c>
      <c r="N195" s="124" t="s">
        <v>601</v>
      </c>
      <c r="O195" s="124" t="s">
        <v>601</v>
      </c>
      <c r="P195" s="101"/>
      <c r="Q195" s="101"/>
      <c r="R195" s="180" t="s">
        <v>472</v>
      </c>
      <c r="S195" s="105" t="s">
        <v>698</v>
      </c>
      <c r="T195" s="115">
        <f>'[1]PLAN D''ACTIONS STRATEGIQUES'!F197</f>
        <v>0</v>
      </c>
    </row>
    <row r="196" spans="1:20" ht="33" x14ac:dyDescent="0.25">
      <c r="A196" s="103" t="s">
        <v>572</v>
      </c>
      <c r="B196" s="124" t="s">
        <v>601</v>
      </c>
      <c r="C196" s="124" t="s">
        <v>601</v>
      </c>
      <c r="D196" s="124" t="s">
        <v>601</v>
      </c>
      <c r="E196" s="124" t="s">
        <v>601</v>
      </c>
      <c r="F196" s="124" t="s">
        <v>601</v>
      </c>
      <c r="G196" s="124" t="s">
        <v>601</v>
      </c>
      <c r="H196" s="124" t="s">
        <v>601</v>
      </c>
      <c r="I196" s="124" t="s">
        <v>601</v>
      </c>
      <c r="J196" s="124" t="s">
        <v>601</v>
      </c>
      <c r="K196" s="124" t="s">
        <v>601</v>
      </c>
      <c r="L196" s="124" t="s">
        <v>601</v>
      </c>
      <c r="M196" s="124" t="s">
        <v>601</v>
      </c>
      <c r="N196" s="124" t="s">
        <v>601</v>
      </c>
      <c r="O196" s="124" t="s">
        <v>601</v>
      </c>
      <c r="P196" s="101"/>
      <c r="Q196" s="101"/>
      <c r="R196" s="180" t="s">
        <v>575</v>
      </c>
      <c r="S196" s="105" t="s">
        <v>698</v>
      </c>
      <c r="T196" s="115">
        <f>'[1]PLAN D''ACTIONS STRATEGIQUES'!F198</f>
        <v>0</v>
      </c>
    </row>
    <row r="197" spans="1:20" ht="30.75" thickBot="1" x14ac:dyDescent="0.3">
      <c r="A197" s="183" t="s">
        <v>576</v>
      </c>
      <c r="B197" s="124"/>
      <c r="C197" s="124"/>
      <c r="D197" s="124"/>
      <c r="E197" s="124"/>
      <c r="F197" s="124" t="s">
        <v>601</v>
      </c>
      <c r="G197" s="124" t="s">
        <v>601</v>
      </c>
      <c r="H197" s="124" t="s">
        <v>601</v>
      </c>
      <c r="I197" s="124" t="s">
        <v>601</v>
      </c>
      <c r="J197" s="124" t="s">
        <v>601</v>
      </c>
      <c r="K197" s="124" t="s">
        <v>601</v>
      </c>
      <c r="L197" s="124" t="s">
        <v>601</v>
      </c>
      <c r="M197" s="124" t="s">
        <v>601</v>
      </c>
      <c r="N197" s="124" t="s">
        <v>601</v>
      </c>
      <c r="O197" s="124" t="s">
        <v>601</v>
      </c>
      <c r="P197" s="124" t="s">
        <v>601</v>
      </c>
      <c r="Q197" s="124" t="s">
        <v>601</v>
      </c>
      <c r="R197" s="180" t="s">
        <v>575</v>
      </c>
      <c r="S197" s="105" t="s">
        <v>447</v>
      </c>
      <c r="T197" s="115">
        <v>150000000</v>
      </c>
    </row>
    <row r="198" spans="1:20" ht="18.75" x14ac:dyDescent="0.25">
      <c r="A198" s="347" t="s">
        <v>579</v>
      </c>
      <c r="B198" s="348"/>
      <c r="C198" s="348"/>
      <c r="D198" s="348"/>
      <c r="E198" s="348"/>
      <c r="F198" s="348"/>
      <c r="G198" s="348"/>
      <c r="H198" s="348"/>
      <c r="I198" s="348"/>
      <c r="J198" s="348"/>
      <c r="K198" s="348"/>
      <c r="L198" s="348"/>
      <c r="M198" s="348"/>
      <c r="N198" s="348"/>
      <c r="O198" s="348"/>
      <c r="P198" s="348"/>
      <c r="Q198" s="348"/>
      <c r="R198" s="348"/>
      <c r="S198" s="348"/>
      <c r="T198" s="162">
        <f>T169+T173+T177+T181+T184+T194</f>
        <v>3790000000</v>
      </c>
    </row>
    <row r="199" spans="1:20" ht="18.75" x14ac:dyDescent="0.25">
      <c r="A199" s="369" t="s">
        <v>580</v>
      </c>
      <c r="B199" s="370"/>
      <c r="C199" s="370"/>
      <c r="D199" s="370"/>
      <c r="E199" s="370"/>
      <c r="F199" s="370"/>
      <c r="G199" s="370"/>
      <c r="H199" s="370"/>
      <c r="I199" s="370"/>
      <c r="J199" s="370"/>
      <c r="K199" s="370"/>
      <c r="L199" s="370"/>
      <c r="M199" s="370"/>
      <c r="N199" s="370"/>
      <c r="O199" s="370"/>
      <c r="P199" s="370"/>
      <c r="Q199" s="370"/>
      <c r="R199" s="370"/>
      <c r="S199" s="370"/>
      <c r="T199" s="371"/>
    </row>
    <row r="200" spans="1:20" x14ac:dyDescent="0.25">
      <c r="A200" s="372" t="s">
        <v>581</v>
      </c>
      <c r="B200" s="373"/>
      <c r="C200" s="373"/>
      <c r="D200" s="373"/>
      <c r="E200" s="373"/>
      <c r="F200" s="373"/>
      <c r="G200" s="373"/>
      <c r="H200" s="373"/>
      <c r="I200" s="373"/>
      <c r="J200" s="373"/>
      <c r="K200" s="373"/>
      <c r="L200" s="373"/>
      <c r="M200" s="373"/>
      <c r="N200" s="373"/>
      <c r="O200" s="373"/>
      <c r="P200" s="373"/>
      <c r="Q200" s="373"/>
      <c r="R200" s="373"/>
      <c r="S200" s="373"/>
      <c r="T200" s="374"/>
    </row>
    <row r="201" spans="1:20" x14ac:dyDescent="0.25">
      <c r="A201" s="372"/>
      <c r="B201" s="373"/>
      <c r="C201" s="373"/>
      <c r="D201" s="373"/>
      <c r="E201" s="373"/>
      <c r="F201" s="373"/>
      <c r="G201" s="373"/>
      <c r="H201" s="373"/>
      <c r="I201" s="373"/>
      <c r="J201" s="373"/>
      <c r="K201" s="373"/>
      <c r="L201" s="373"/>
      <c r="M201" s="373"/>
      <c r="N201" s="373"/>
      <c r="O201" s="373"/>
      <c r="P201" s="373"/>
      <c r="Q201" s="373"/>
      <c r="R201" s="373"/>
      <c r="S201" s="373"/>
      <c r="T201" s="374"/>
    </row>
    <row r="202" spans="1:20" x14ac:dyDescent="0.25">
      <c r="A202" s="113" t="s">
        <v>582</v>
      </c>
      <c r="B202" s="100"/>
      <c r="C202" s="124" t="s">
        <v>601</v>
      </c>
      <c r="D202" s="124" t="s">
        <v>601</v>
      </c>
      <c r="E202" s="124" t="s">
        <v>601</v>
      </c>
      <c r="F202" s="124" t="s">
        <v>601</v>
      </c>
      <c r="G202" s="124" t="s">
        <v>601</v>
      </c>
      <c r="H202" s="124" t="s">
        <v>601</v>
      </c>
      <c r="I202" s="124" t="s">
        <v>601</v>
      </c>
      <c r="J202" s="124" t="s">
        <v>601</v>
      </c>
      <c r="K202" s="124" t="s">
        <v>601</v>
      </c>
      <c r="L202" s="124" t="s">
        <v>601</v>
      </c>
      <c r="M202" s="124" t="s">
        <v>601</v>
      </c>
      <c r="N202" s="124" t="s">
        <v>601</v>
      </c>
      <c r="O202" s="124" t="s">
        <v>601</v>
      </c>
      <c r="P202" s="124" t="s">
        <v>601</v>
      </c>
      <c r="Q202" s="124" t="s">
        <v>601</v>
      </c>
      <c r="R202" s="104" t="s">
        <v>684</v>
      </c>
      <c r="S202" s="100" t="s">
        <v>421</v>
      </c>
      <c r="T202" s="109">
        <f>T203+T204</f>
        <v>0</v>
      </c>
    </row>
    <row r="203" spans="1:20" ht="30" x14ac:dyDescent="0.25">
      <c r="A203" s="103" t="s">
        <v>586</v>
      </c>
      <c r="B203" s="101"/>
      <c r="C203" s="124" t="s">
        <v>601</v>
      </c>
      <c r="D203" s="124" t="s">
        <v>601</v>
      </c>
      <c r="E203" s="124" t="s">
        <v>601</v>
      </c>
      <c r="F203" s="124" t="s">
        <v>601</v>
      </c>
      <c r="G203" s="124" t="s">
        <v>601</v>
      </c>
      <c r="H203" s="124" t="s">
        <v>601</v>
      </c>
      <c r="I203" s="124" t="s">
        <v>601</v>
      </c>
      <c r="J203" s="124" t="s">
        <v>601</v>
      </c>
      <c r="K203" s="124" t="s">
        <v>601</v>
      </c>
      <c r="L203" s="124" t="s">
        <v>601</v>
      </c>
      <c r="M203" s="124" t="s">
        <v>601</v>
      </c>
      <c r="N203" s="124" t="s">
        <v>601</v>
      </c>
      <c r="O203" s="124" t="s">
        <v>601</v>
      </c>
      <c r="P203" s="124" t="s">
        <v>601</v>
      </c>
      <c r="Q203" s="124" t="s">
        <v>601</v>
      </c>
      <c r="R203" s="154" t="s">
        <v>684</v>
      </c>
      <c r="S203" s="100" t="s">
        <v>421</v>
      </c>
      <c r="T203" s="115">
        <f>'[1]PLAN D''ACTIONS STRATEGIQUES'!F205</f>
        <v>0</v>
      </c>
    </row>
    <row r="204" spans="1:20" x14ac:dyDescent="0.25">
      <c r="A204" s="103" t="s">
        <v>589</v>
      </c>
      <c r="B204" s="101"/>
      <c r="C204" s="124" t="s">
        <v>601</v>
      </c>
      <c r="D204" s="124" t="s">
        <v>601</v>
      </c>
      <c r="E204" s="124" t="s">
        <v>601</v>
      </c>
      <c r="F204" s="124" t="s">
        <v>601</v>
      </c>
      <c r="G204" s="124" t="s">
        <v>601</v>
      </c>
      <c r="H204" s="124" t="s">
        <v>601</v>
      </c>
      <c r="I204" s="124" t="s">
        <v>601</v>
      </c>
      <c r="J204" s="124" t="s">
        <v>601</v>
      </c>
      <c r="K204" s="124" t="s">
        <v>601</v>
      </c>
      <c r="L204" s="124" t="s">
        <v>601</v>
      </c>
      <c r="M204" s="124" t="s">
        <v>601</v>
      </c>
      <c r="N204" s="124" t="s">
        <v>601</v>
      </c>
      <c r="O204" s="124" t="s">
        <v>601</v>
      </c>
      <c r="P204" s="124" t="s">
        <v>601</v>
      </c>
      <c r="Q204" s="124" t="s">
        <v>601</v>
      </c>
      <c r="R204" s="154" t="s">
        <v>684</v>
      </c>
      <c r="S204" s="100" t="s">
        <v>421</v>
      </c>
      <c r="T204" s="115">
        <f>'[1]PLAN D''ACTIONS STRATEGIQUES'!F206</f>
        <v>0</v>
      </c>
    </row>
    <row r="205" spans="1:20" ht="18.75" x14ac:dyDescent="0.25">
      <c r="A205" s="347" t="s">
        <v>593</v>
      </c>
      <c r="B205" s="348"/>
      <c r="C205" s="348"/>
      <c r="D205" s="348"/>
      <c r="E205" s="348"/>
      <c r="F205" s="348"/>
      <c r="G205" s="348"/>
      <c r="H205" s="348"/>
      <c r="I205" s="348"/>
      <c r="J205" s="348"/>
      <c r="K205" s="348"/>
      <c r="L205" s="348"/>
      <c r="M205" s="348"/>
      <c r="N205" s="348"/>
      <c r="O205" s="348"/>
      <c r="P205" s="348"/>
      <c r="Q205" s="348"/>
      <c r="R205" s="348"/>
      <c r="S205" s="348"/>
      <c r="T205" s="162">
        <v>0</v>
      </c>
    </row>
    <row r="206" spans="1:20" ht="35.25" thickBot="1" x14ac:dyDescent="0.3">
      <c r="A206" s="375" t="s">
        <v>594</v>
      </c>
      <c r="B206" s="376"/>
      <c r="C206" s="376"/>
      <c r="D206" s="376"/>
      <c r="E206" s="376"/>
      <c r="F206" s="376"/>
      <c r="G206" s="376"/>
      <c r="H206" s="376"/>
      <c r="I206" s="376"/>
      <c r="J206" s="376"/>
      <c r="K206" s="376"/>
      <c r="L206" s="376"/>
      <c r="M206" s="376"/>
      <c r="N206" s="376"/>
      <c r="O206" s="376"/>
      <c r="P206" s="376"/>
      <c r="Q206" s="376"/>
      <c r="R206" s="376"/>
      <c r="S206" s="376"/>
      <c r="T206" s="184">
        <f>SUM(T205+T198+T165+T136+T90)</f>
        <v>6415000000</v>
      </c>
    </row>
    <row r="207" spans="1:20" ht="15.75" thickTop="1" x14ac:dyDescent="0.25"/>
  </sheetData>
  <mergeCells count="197">
    <mergeCell ref="A199:T199"/>
    <mergeCell ref="A200:T201"/>
    <mergeCell ref="A205:S205"/>
    <mergeCell ref="A206:S206"/>
    <mergeCell ref="B8:B9"/>
    <mergeCell ref="C8:C9"/>
    <mergeCell ref="B10:B11"/>
    <mergeCell ref="B14:B15"/>
    <mergeCell ref="B16:B17"/>
    <mergeCell ref="A165:S165"/>
    <mergeCell ref="A166:T167"/>
    <mergeCell ref="A168:T168"/>
    <mergeCell ref="A188:T189"/>
    <mergeCell ref="A193:T193"/>
    <mergeCell ref="A198:S198"/>
    <mergeCell ref="P155:P156"/>
    <mergeCell ref="Q155:Q156"/>
    <mergeCell ref="R155:R156"/>
    <mergeCell ref="S155:S156"/>
    <mergeCell ref="T155:T156"/>
    <mergeCell ref="A157:A158"/>
    <mergeCell ref="R157:R158"/>
    <mergeCell ref="S157:S158"/>
    <mergeCell ref="T157:T158"/>
    <mergeCell ref="J155:J156"/>
    <mergeCell ref="K155:K156"/>
    <mergeCell ref="L155:L156"/>
    <mergeCell ref="M155:M156"/>
    <mergeCell ref="N155:N156"/>
    <mergeCell ref="O155:O156"/>
    <mergeCell ref="T153:T154"/>
    <mergeCell ref="A155:A156"/>
    <mergeCell ref="B155:B156"/>
    <mergeCell ref="C155:C156"/>
    <mergeCell ref="D155:D156"/>
    <mergeCell ref="E155:E156"/>
    <mergeCell ref="F155:F156"/>
    <mergeCell ref="G155:G156"/>
    <mergeCell ref="H155:H156"/>
    <mergeCell ref="I155:I156"/>
    <mergeCell ref="N153:N154"/>
    <mergeCell ref="O153:O154"/>
    <mergeCell ref="P153:P154"/>
    <mergeCell ref="Q153:Q154"/>
    <mergeCell ref="R153:R154"/>
    <mergeCell ref="S153:S154"/>
    <mergeCell ref="H153:H154"/>
    <mergeCell ref="I153:I154"/>
    <mergeCell ref="J153:J154"/>
    <mergeCell ref="K153:K154"/>
    <mergeCell ref="L153:L154"/>
    <mergeCell ref="M153:M154"/>
    <mergeCell ref="A137:T138"/>
    <mergeCell ref="A139:T140"/>
    <mergeCell ref="A145:T146"/>
    <mergeCell ref="A153:A154"/>
    <mergeCell ref="B153:B154"/>
    <mergeCell ref="C153:C154"/>
    <mergeCell ref="D153:D154"/>
    <mergeCell ref="E153:E154"/>
    <mergeCell ref="F153:F154"/>
    <mergeCell ref="G153:G154"/>
    <mergeCell ref="R134:R135"/>
    <mergeCell ref="S134:S135"/>
    <mergeCell ref="T134:T135"/>
    <mergeCell ref="A136:S136"/>
    <mergeCell ref="J134:J135"/>
    <mergeCell ref="K134:K135"/>
    <mergeCell ref="L134:L135"/>
    <mergeCell ref="M134:M135"/>
    <mergeCell ref="N134:N135"/>
    <mergeCell ref="O134:O135"/>
    <mergeCell ref="T131:T133"/>
    <mergeCell ref="A134:A135"/>
    <mergeCell ref="B134:B135"/>
    <mergeCell ref="C134:C135"/>
    <mergeCell ref="D134:D135"/>
    <mergeCell ref="E134:E135"/>
    <mergeCell ref="F134:F135"/>
    <mergeCell ref="G134:G135"/>
    <mergeCell ref="H134:H135"/>
    <mergeCell ref="I134:I135"/>
    <mergeCell ref="N131:N133"/>
    <mergeCell ref="O131:O133"/>
    <mergeCell ref="P131:P133"/>
    <mergeCell ref="Q131:Q133"/>
    <mergeCell ref="R131:R133"/>
    <mergeCell ref="S131:S133"/>
    <mergeCell ref="H131:H133"/>
    <mergeCell ref="I131:I133"/>
    <mergeCell ref="J131:J133"/>
    <mergeCell ref="K131:K133"/>
    <mergeCell ref="L131:L133"/>
    <mergeCell ref="M131:M133"/>
    <mergeCell ref="P134:P135"/>
    <mergeCell ref="Q134:Q135"/>
    <mergeCell ref="A131:A133"/>
    <mergeCell ref="B131:B133"/>
    <mergeCell ref="C131:C133"/>
    <mergeCell ref="D131:D133"/>
    <mergeCell ref="E131:E133"/>
    <mergeCell ref="F131:F133"/>
    <mergeCell ref="G131:G133"/>
    <mergeCell ref="L129:L130"/>
    <mergeCell ref="M129:M130"/>
    <mergeCell ref="F129:F130"/>
    <mergeCell ref="G129:G130"/>
    <mergeCell ref="H129:H130"/>
    <mergeCell ref="I129:I130"/>
    <mergeCell ref="J129:J130"/>
    <mergeCell ref="K129:K130"/>
    <mergeCell ref="A82:T83"/>
    <mergeCell ref="A90:S90"/>
    <mergeCell ref="A91:T92"/>
    <mergeCell ref="A93:T94"/>
    <mergeCell ref="A117:T118"/>
    <mergeCell ref="A129:A130"/>
    <mergeCell ref="B129:B130"/>
    <mergeCell ref="C129:C130"/>
    <mergeCell ref="D129:D130"/>
    <mergeCell ref="E129:E130"/>
    <mergeCell ref="R129:R130"/>
    <mergeCell ref="S129:S130"/>
    <mergeCell ref="T129:T130"/>
    <mergeCell ref="N129:N130"/>
    <mergeCell ref="O129:O130"/>
    <mergeCell ref="P129:P130"/>
    <mergeCell ref="Q129:Q130"/>
    <mergeCell ref="O30:O31"/>
    <mergeCell ref="P30:P31"/>
    <mergeCell ref="Q30:Q31"/>
    <mergeCell ref="R30:R31"/>
    <mergeCell ref="S30:S31"/>
    <mergeCell ref="T30:T31"/>
    <mergeCell ref="I30:I31"/>
    <mergeCell ref="J30:J31"/>
    <mergeCell ref="K30:K31"/>
    <mergeCell ref="L30:L31"/>
    <mergeCell ref="M30:M31"/>
    <mergeCell ref="N30:N31"/>
    <mergeCell ref="A30:A31"/>
    <mergeCell ref="B30:B31"/>
    <mergeCell ref="C30:C31"/>
    <mergeCell ref="D30:D31"/>
    <mergeCell ref="E30:E31"/>
    <mergeCell ref="F30:F31"/>
    <mergeCell ref="G30:G31"/>
    <mergeCell ref="H30:H31"/>
    <mergeCell ref="M25:M26"/>
    <mergeCell ref="G25:G26"/>
    <mergeCell ref="H25:H26"/>
    <mergeCell ref="I25:I26"/>
    <mergeCell ref="J25:J26"/>
    <mergeCell ref="K25:K26"/>
    <mergeCell ref="L25:L26"/>
    <mergeCell ref="A25:A26"/>
    <mergeCell ref="B25:B26"/>
    <mergeCell ref="C25:C26"/>
    <mergeCell ref="D25:D26"/>
    <mergeCell ref="E25:E26"/>
    <mergeCell ref="F25:F26"/>
    <mergeCell ref="A14:A15"/>
    <mergeCell ref="R14:R15"/>
    <mergeCell ref="T14:T15"/>
    <mergeCell ref="A16:A17"/>
    <mergeCell ref="R16:R17"/>
    <mergeCell ref="T16:T17"/>
    <mergeCell ref="S25:S26"/>
    <mergeCell ref="T25:T26"/>
    <mergeCell ref="N25:N26"/>
    <mergeCell ref="O25:O26"/>
    <mergeCell ref="P25:P26"/>
    <mergeCell ref="Q25:Q26"/>
    <mergeCell ref="R25:R26"/>
    <mergeCell ref="A10:A11"/>
    <mergeCell ref="R10:R11"/>
    <mergeCell ref="T10:T11"/>
    <mergeCell ref="A12:A13"/>
    <mergeCell ref="B12:B13"/>
    <mergeCell ref="C12:C13"/>
    <mergeCell ref="R12:R13"/>
    <mergeCell ref="T12:T13"/>
    <mergeCell ref="A4:T5"/>
    <mergeCell ref="A6:T7"/>
    <mergeCell ref="A8:A9"/>
    <mergeCell ref="R8:R9"/>
    <mergeCell ref="S8:S9"/>
    <mergeCell ref="T8:T9"/>
    <mergeCell ref="A1:A3"/>
    <mergeCell ref="B1:Q1"/>
    <mergeCell ref="R1:R3"/>
    <mergeCell ref="S1:S3"/>
    <mergeCell ref="T1:T3"/>
    <mergeCell ref="B2:E2"/>
    <mergeCell ref="F2:I2"/>
    <mergeCell ref="J2:M2"/>
    <mergeCell ref="N2:Q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baseColWidth="10" defaultRowHeight="15" x14ac:dyDescent="0.25"/>
  <cols>
    <col min="1" max="1" width="6.140625" customWidth="1"/>
    <col min="2" max="2" width="79" bestFit="1" customWidth="1"/>
    <col min="3" max="3" width="32.140625" customWidth="1"/>
    <col min="4" max="7" width="25.85546875" customWidth="1"/>
  </cols>
  <sheetData>
    <row r="1" spans="1:7" x14ac:dyDescent="0.25">
      <c r="C1" s="185"/>
      <c r="G1" s="186"/>
    </row>
    <row r="2" spans="1:7" ht="42" customHeight="1" x14ac:dyDescent="0.25">
      <c r="A2" s="187" t="s">
        <v>699</v>
      </c>
      <c r="G2" s="186"/>
    </row>
    <row r="3" spans="1:7" ht="33.75" customHeight="1" x14ac:dyDescent="0.25">
      <c r="A3" s="188" t="s">
        <v>700</v>
      </c>
      <c r="B3" s="188" t="s">
        <v>701</v>
      </c>
      <c r="C3" s="188">
        <v>2022</v>
      </c>
      <c r="D3" s="188">
        <v>2023</v>
      </c>
      <c r="E3" s="188">
        <v>2024</v>
      </c>
      <c r="F3" s="188">
        <v>2025</v>
      </c>
      <c r="G3" s="189" t="s">
        <v>702</v>
      </c>
    </row>
    <row r="4" spans="1:7" ht="39.75" customHeight="1" x14ac:dyDescent="0.25">
      <c r="A4" s="190">
        <v>1</v>
      </c>
      <c r="B4" s="191" t="s">
        <v>703</v>
      </c>
      <c r="C4" s="192">
        <v>45500000</v>
      </c>
      <c r="D4" s="192">
        <v>237500000</v>
      </c>
      <c r="E4" s="192">
        <v>7500000</v>
      </c>
      <c r="F4" s="193">
        <v>0</v>
      </c>
      <c r="G4" s="194">
        <f>'[1]PLAN D''ACTIONS STRATEGIQUES'!F91</f>
        <v>290500000</v>
      </c>
    </row>
    <row r="5" spans="1:7" ht="57" customHeight="1" x14ac:dyDescent="0.25">
      <c r="A5" s="190">
        <v>2</v>
      </c>
      <c r="B5" s="191" t="s">
        <v>704</v>
      </c>
      <c r="C5" s="192">
        <v>100000000</v>
      </c>
      <c r="D5" s="192">
        <v>464500000</v>
      </c>
      <c r="E5" s="192">
        <v>0</v>
      </c>
      <c r="F5" s="192">
        <v>0</v>
      </c>
      <c r="G5" s="194">
        <f>'[1]PLAN D''ACTIONS STRATEGIQUES'!F138</f>
        <v>564500000</v>
      </c>
    </row>
    <row r="6" spans="1:7" ht="43.5" customHeight="1" x14ac:dyDescent="0.25">
      <c r="A6" s="190">
        <v>3</v>
      </c>
      <c r="B6" s="191" t="s">
        <v>705</v>
      </c>
      <c r="C6" s="192">
        <v>12500000</v>
      </c>
      <c r="D6" s="192">
        <v>732500000</v>
      </c>
      <c r="E6" s="192">
        <v>512500000</v>
      </c>
      <c r="F6" s="192">
        <v>512500000</v>
      </c>
      <c r="G6" s="194">
        <f>'[1]PLAN D''ACTIONS STRATEGIQUES'!F167</f>
        <v>1770000000</v>
      </c>
    </row>
    <row r="7" spans="1:7" ht="54.75" customHeight="1" x14ac:dyDescent="0.25">
      <c r="A7" s="190">
        <v>4</v>
      </c>
      <c r="B7" s="195" t="s">
        <v>706</v>
      </c>
      <c r="C7" s="192">
        <v>0</v>
      </c>
      <c r="D7" s="192">
        <v>2010000000</v>
      </c>
      <c r="E7" s="192">
        <v>1230000000</v>
      </c>
      <c r="F7" s="192">
        <v>500000000</v>
      </c>
      <c r="G7" s="194">
        <f>'[1]PLAN D''ACTIONS STRATEGIQUES'!F200</f>
        <v>3790000000</v>
      </c>
    </row>
    <row r="8" spans="1:7" ht="36.75" customHeight="1" x14ac:dyDescent="0.25">
      <c r="A8" s="190">
        <v>5</v>
      </c>
      <c r="B8" s="191" t="s">
        <v>707</v>
      </c>
      <c r="C8" s="192">
        <v>0</v>
      </c>
      <c r="D8" s="192">
        <v>0</v>
      </c>
      <c r="E8" s="192">
        <v>0</v>
      </c>
      <c r="F8" s="192">
        <v>0</v>
      </c>
      <c r="G8" s="194">
        <f>'[1]PLAN D''ACTIONS STRATEGIQUES'!F207</f>
        <v>0</v>
      </c>
    </row>
    <row r="9" spans="1:7" ht="31.5" x14ac:dyDescent="0.25">
      <c r="A9" s="381" t="s">
        <v>702</v>
      </c>
      <c r="B9" s="381"/>
      <c r="C9" s="196">
        <f>C4+C5+C6+C7+C8</f>
        <v>158000000</v>
      </c>
      <c r="D9" s="196">
        <f>D4+D5+D6+D7+D8</f>
        <v>3444500000</v>
      </c>
      <c r="E9" s="196">
        <f>E4+E5+E6+E7+E8</f>
        <v>1750000000</v>
      </c>
      <c r="F9" s="196">
        <f>F4+F5+F6+F7+F8</f>
        <v>1012500000</v>
      </c>
      <c r="G9" s="197">
        <f>G4+G5+G6+G7+G8</f>
        <v>6415000000</v>
      </c>
    </row>
  </sheetData>
  <mergeCells count="1">
    <mergeCell ref="A9:B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workbookViewId="0">
      <selection activeCell="B13" sqref="B13"/>
    </sheetView>
  </sheetViews>
  <sheetFormatPr baseColWidth="10" defaultRowHeight="15" x14ac:dyDescent="0.25"/>
  <cols>
    <col min="1" max="1" width="76.140625" bestFit="1" customWidth="1"/>
    <col min="2" max="2" width="30.85546875" customWidth="1"/>
    <col min="3" max="3" width="54.28515625" bestFit="1" customWidth="1"/>
  </cols>
  <sheetData>
    <row r="2" spans="1:3" ht="63" x14ac:dyDescent="0.25">
      <c r="A2" s="201" t="s">
        <v>708</v>
      </c>
      <c r="B2" s="201" t="s">
        <v>724</v>
      </c>
      <c r="C2" s="201" t="s">
        <v>709</v>
      </c>
    </row>
    <row r="3" spans="1:3" ht="30.75" x14ac:dyDescent="0.25">
      <c r="A3" s="382" t="s">
        <v>710</v>
      </c>
      <c r="B3" s="383" t="s">
        <v>711</v>
      </c>
      <c r="C3" s="202" t="s">
        <v>712</v>
      </c>
    </row>
    <row r="4" spans="1:3" ht="45.75" x14ac:dyDescent="0.25">
      <c r="A4" s="382"/>
      <c r="B4" s="383"/>
      <c r="C4" s="202" t="s">
        <v>713</v>
      </c>
    </row>
    <row r="5" spans="1:3" ht="45.75" x14ac:dyDescent="0.25">
      <c r="A5" s="382"/>
      <c r="B5" s="383"/>
      <c r="C5" s="202" t="s">
        <v>714</v>
      </c>
    </row>
    <row r="6" spans="1:3" ht="45.75" x14ac:dyDescent="0.25">
      <c r="A6" s="384" t="s">
        <v>715</v>
      </c>
      <c r="B6" s="386" t="s">
        <v>716</v>
      </c>
      <c r="C6" s="203" t="s">
        <v>717</v>
      </c>
    </row>
    <row r="7" spans="1:3" ht="30.75" x14ac:dyDescent="0.25">
      <c r="A7" s="385"/>
      <c r="B7" s="386"/>
      <c r="C7" s="203" t="s">
        <v>718</v>
      </c>
    </row>
    <row r="8" spans="1:3" ht="43.5" customHeight="1" x14ac:dyDescent="0.25">
      <c r="A8" s="204" t="s">
        <v>719</v>
      </c>
      <c r="B8" s="205" t="s">
        <v>716</v>
      </c>
      <c r="C8" s="203" t="s">
        <v>720</v>
      </c>
    </row>
    <row r="9" spans="1:3" ht="37.5" x14ac:dyDescent="0.25">
      <c r="A9" s="207" t="s">
        <v>721</v>
      </c>
      <c r="B9" s="206" t="s">
        <v>722</v>
      </c>
      <c r="C9" s="202" t="s">
        <v>723</v>
      </c>
    </row>
  </sheetData>
  <mergeCells count="4">
    <mergeCell ref="A3:A5"/>
    <mergeCell ref="B3:B5"/>
    <mergeCell ref="A6:A7"/>
    <mergeCell ref="B6:B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DASCOM 2022-2025</vt:lpstr>
      <vt:lpstr>CALENDRIER D'EXECUTION</vt:lpstr>
      <vt:lpstr>EXECUTION DOMAINES D'ACTIONS</vt:lpstr>
      <vt:lpstr>MATRICE DES RISQUES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Bokpê Ehuia Roxane Armelle YAO</cp:lastModifiedBy>
  <dcterms:created xsi:type="dcterms:W3CDTF">2022-11-03T11:24:32Z</dcterms:created>
  <dcterms:modified xsi:type="dcterms:W3CDTF">2022-11-22T08:35:30Z</dcterms:modified>
</cp:coreProperties>
</file>